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filterPrivacy="1" codeName="ThisWorkbook"/>
  <xr:revisionPtr revIDLastSave="0" documentId="8_{812BACE3-8755-494B-B3E1-09803F33F00D}" xr6:coauthVersionLast="47" xr6:coauthVersionMax="47" xr10:uidLastSave="{00000000-0000-0000-0000-000000000000}"/>
  <bookViews>
    <workbookView xWindow="400" yWindow="500" windowWidth="27520" windowHeight="16100" xr2:uid="{00000000-000D-0000-FFFF-FFFF00000000}"/>
  </bookViews>
  <sheets>
    <sheet name="CONSIGNES" sheetId="1" r:id="rId1"/>
    <sheet name="AUTODIAGNOSTIC" sheetId="2" r:id="rId2"/>
    <sheet name="Graphique&amp;résultats" sheetId="3" r:id="rId3"/>
    <sheet name="Ressources et acteur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5" i="2" l="1"/>
  <c r="J56" i="2" l="1"/>
  <c r="H56" i="2"/>
  <c r="J55" i="2"/>
  <c r="H55" i="2"/>
  <c r="J54" i="2"/>
  <c r="H54" i="2"/>
  <c r="J53" i="2"/>
  <c r="H53" i="2"/>
  <c r="J52" i="2"/>
  <c r="H52" i="2"/>
  <c r="J51" i="2"/>
  <c r="H51" i="2"/>
  <c r="J47" i="2"/>
  <c r="H47" i="2"/>
  <c r="J46" i="2"/>
  <c r="H46" i="2"/>
  <c r="J45" i="2"/>
  <c r="H45" i="2"/>
  <c r="J44" i="2"/>
  <c r="H44" i="2"/>
  <c r="J43" i="2"/>
  <c r="H43" i="2"/>
  <c r="J42" i="2"/>
  <c r="H42" i="2"/>
  <c r="J38" i="2"/>
  <c r="H38" i="2"/>
  <c r="J37" i="2"/>
  <c r="H37" i="2"/>
  <c r="J36" i="2"/>
  <c r="H36" i="2"/>
  <c r="H35" i="2"/>
  <c r="J34" i="2"/>
  <c r="H34" i="2"/>
  <c r="J33" i="2"/>
  <c r="H33" i="2"/>
  <c r="J29" i="2"/>
  <c r="H29" i="2"/>
  <c r="J28" i="2"/>
  <c r="H28" i="2"/>
  <c r="J27" i="2"/>
  <c r="H27" i="2"/>
  <c r="J26" i="2"/>
  <c r="H26" i="2"/>
  <c r="J25" i="2"/>
  <c r="H25" i="2"/>
  <c r="J24" i="2"/>
  <c r="H24" i="2"/>
  <c r="J20" i="2"/>
  <c r="H20" i="2"/>
  <c r="J19" i="2"/>
  <c r="H19" i="2"/>
  <c r="J18" i="2"/>
  <c r="H18" i="2"/>
  <c r="J17" i="2"/>
  <c r="H17" i="2"/>
  <c r="J16" i="2"/>
  <c r="H16" i="2"/>
  <c r="J15" i="2"/>
  <c r="H15" i="2"/>
  <c r="J11" i="2"/>
  <c r="H11" i="2"/>
  <c r="J10" i="2"/>
  <c r="H10" i="2"/>
  <c r="J9" i="2"/>
  <c r="H9" i="2"/>
  <c r="J8" i="2"/>
  <c r="H8" i="2"/>
  <c r="J7" i="2"/>
  <c r="H7" i="2"/>
  <c r="J6" i="2"/>
  <c r="H6" i="2"/>
  <c r="L6" i="2" l="1"/>
  <c r="L10" i="2"/>
  <c r="H65" i="3" s="1"/>
  <c r="L8" i="2"/>
  <c r="H63" i="3" s="1"/>
  <c r="L7" i="2"/>
  <c r="H62" i="3" s="1"/>
  <c r="L9" i="2"/>
  <c r="H64" i="3" s="1"/>
  <c r="L11" i="2"/>
  <c r="H66" i="3" s="1"/>
  <c r="I51" i="2"/>
  <c r="I42" i="2"/>
  <c r="I33" i="2"/>
  <c r="I24" i="2"/>
  <c r="I15" i="2"/>
  <c r="I6" i="2"/>
  <c r="H61" i="3" l="1"/>
</calcChain>
</file>

<file path=xl/sharedStrings.xml><?xml version="1.0" encoding="utf-8"?>
<sst xmlns="http://schemas.openxmlformats.org/spreadsheetml/2006/main" count="127" uniqueCount="95">
  <si>
    <t>Très insatisfait</t>
  </si>
  <si>
    <t>Insatisfait</t>
  </si>
  <si>
    <t>Satisfait</t>
  </si>
  <si>
    <t>Très satisfait</t>
  </si>
  <si>
    <t>Rôle du CSE</t>
  </si>
  <si>
    <t>Fonctionnement du CSE</t>
  </si>
  <si>
    <t>Actions du CSE</t>
  </si>
  <si>
    <t>Compétences du CSE</t>
  </si>
  <si>
    <t>Méthodes du CSE</t>
  </si>
  <si>
    <t>Les méthodes de recueil des questions des salariés, de transmission à l'employeur et de réponses qui y sont apportées sont efficaces</t>
  </si>
  <si>
    <t>AUTODIAGNOSTIC DU CSE</t>
  </si>
  <si>
    <t>En dessous de 6, le thème est prioritaire</t>
  </si>
  <si>
    <t>THEMES</t>
  </si>
  <si>
    <t>SCORE</t>
  </si>
  <si>
    <t>Les heures de délégation sont utilisées et permettent une juste articulation entre charge de travail des élus et investissement dans le mandat</t>
  </si>
  <si>
    <t>Les élus du CSE sollicitent régulièrement l'avis des salariés, ont la possibilité d'organiser des échanges avec eux</t>
  </si>
  <si>
    <t>Un outil pour faire le point sur le fonctionnement et l'action de votre CSE</t>
  </si>
  <si>
    <t>Chacun, au sein du CSE, connaît le rôle et l'ensemble des missions du CSE</t>
  </si>
  <si>
    <t>Les salariés sollicitent le CSE pour porter leurs réclamations</t>
  </si>
  <si>
    <t>Dialogue social au sein de la structure</t>
  </si>
  <si>
    <t>Le CSE est perçu par les salariés, la direction, l'encadrement comme un levier du dialogue social</t>
  </si>
  <si>
    <t>Les élus sont correctement formés pour tenir leur rôle au sein du CSE</t>
  </si>
  <si>
    <t>Être acteur du CSE permet d'acquérir et de développer des compétences</t>
  </si>
  <si>
    <t>Le CSE dispose de moyens adaptés pour accomplir ses missions : temps, espaces, outils</t>
  </si>
  <si>
    <t>L'ordre du jour des réunions de CSE est co-contruit</t>
  </si>
  <si>
    <t>Les suppléants sont informés et associés au travaux du CSE</t>
  </si>
  <si>
    <t>Le CSE dispose d'outils permettant de retracer et suivre toutes les actions menées</t>
  </si>
  <si>
    <t>Les sujets traités par le CSE sont partagés, valorisés au sein de la structure</t>
  </si>
  <si>
    <t>Le CSE réalise des visites régulièrement</t>
  </si>
  <si>
    <t>Le CSE est sollicité pour donner un avis sur de nouveaux projets, un changement d'organisation du travail</t>
  </si>
  <si>
    <t>Le CSE participe à l'analyse des risques professionnels et des accidents du travail</t>
  </si>
  <si>
    <t>Le travail du CSE lui permet d'alimenter les négociations collectives au sein de la structure</t>
  </si>
  <si>
    <t>Les informations et consultations du CSE s'inscrivent dans un débat à l'occasion duquel tous les points de vue peuvent s'exprimer</t>
  </si>
  <si>
    <t>Au-delà des représentations et postures de chacun, le CSE traite les sujets avec efficacité</t>
  </si>
  <si>
    <t>Le CSE exploite les signalements et les indicateurs d'alerte portés à sa connaissance</t>
  </si>
  <si>
    <t>Il est facile de parler des problèmes rencontrés dans le travail au sein de la structure</t>
  </si>
  <si>
    <t>Dans le contexte de renouvellement des CSE, il est intéressant de réaliser un retour d'expérience du premier mandat : ce qui a bien fonctionné, ce qui a moins bien fonctionné, sur quoi et comment progresser. L'outil qui vous est proposé par le Plan Régional Santé Travail Occitanie vous permettra de  faire le point sur le fonctionnement et l'action de votre CSE. Cet outil s'adresse aux acteurs du CSE, employeur et élus, et éventuellement les personnes invitées aux réunions sur la santé, la sécurité et les condtions de travail (médecine du travail, inspection du travail, Carsat, MSA, OPPBTP).
Connaissance de son rôle, de ses missions, efficacité de ses actions, de ses méthodes de travail, qualité des relations entre acteurs… sont autant d'éléments qui interrogent le sens, les objectifs et la place du CSE dans votre organisation de travail.
Où en est votre CSE, quelle place lui accorde t-on, comment travaille-t-il, comment est-il perçu ? Nous vous proposons cet outil de dialogue entre employeur et élus avec les modalités d'utilisation suivantes :
- Employeur et élus, remplissez chacun de votre côté, le questionnaire dans l'onglet "autodiagnostic" du présent fichier (10 minutes) 
- Prenez connaissance des résultats de votre autodiagnostic dans l'onglet "Graphique et résultats" (résultats présentés sous forme de radar)
- Partagez vos résultats collectivement au sein de l'instance en comparant vos radars : identifiez les point communs et discutez des différences de représentation
- Identifiez vos axes de travail pour faire progresser votre CSE
- Repérez les ressources et acteurs pour vous aider dans votre réflexion (onglet "Ressources")</t>
  </si>
  <si>
    <t>Le CSE contribue à la réalisation du document unique d'évaluation des risques professionnels et du plan d'actions de prévention</t>
  </si>
  <si>
    <t>Les acteurs du CSE prennent le temps de préparer les réunions en amont</t>
  </si>
  <si>
    <t>Ces compétences acquises sont reconnues par la structure</t>
  </si>
  <si>
    <t>Les acteurs du CSE disposent de compétences suffisantes pour traiter les questions de santé, sécurité et conditions de travail</t>
  </si>
  <si>
    <t>L'employeur dispose de toutes les compétences pour tenir son rôle au sein du CSE</t>
  </si>
  <si>
    <t>Le CSE (ou/et la commission santé sécurité et conditions de travail si elle existe) assure son rôle de promotion de la santé, la sécurité, les conditions de travail, l'égalité, le handicap…</t>
  </si>
  <si>
    <t xml:space="preserve">Le CSE (ou/et la commission santé sécurité et conditions de travail si elle existe) est perçu par les salariés, la direction et l'encadrement comme un levier pour agir sur les questions de santé, sécurité et conditions de travail </t>
  </si>
  <si>
    <t>Il existe une articulation entre le dialogue social et le dialogue entre salariés et encadrement</t>
  </si>
  <si>
    <t>Les réunions du CSE font l'objet d'une programmation anticipée</t>
  </si>
  <si>
    <t>Les règles de fonctionnement du CSE ont été co-contruites (règlement intérieur, charte, etc.)</t>
  </si>
  <si>
    <t>Le CSE analyse les situations de travail pour objectiver les problèmes identifiés</t>
  </si>
  <si>
    <t>Les actions déployées par le CSE sont issues d'un travail de diagnostic partagé entre employeur et élus</t>
  </si>
  <si>
    <t>LES ACTEURS RESSOURCES DE LA PRÉVENTION</t>
  </si>
  <si>
    <t>Rôle</t>
  </si>
  <si>
    <t>Lien utile</t>
  </si>
  <si>
    <t>Les Services de Prévention et de Santé au Travail</t>
  </si>
  <si>
    <t>https://www.presanse.fr/spsti-et-leurs-actions/</t>
  </si>
  <si>
    <t>Le service prévention des risques professionnels des Carsat</t>
  </si>
  <si>
    <t xml:space="preserve">https://occitanie.dreets.gouv.fr/ </t>
  </si>
  <si>
    <t>L'Inspection du Travail</t>
  </si>
  <si>
    <t>Le service prévention des risques professionnels de la MSA</t>
  </si>
  <si>
    <t>L'Agenre Régionale pour l'Amélioration des Conditions de Travail</t>
  </si>
  <si>
    <t>L'OPPBTP</t>
  </si>
  <si>
    <t>Les services Prévention des Carsat (caisses d’assurance retraite et de la santé au travail) accompagnent les acteurs de l’entreprise. Ils ont un rôle d’appui sur les méthodes à mettre en œuvre pour prévenir les accidents du travail et les maladies professionnelles. Le service social des Carsat intervient sur le champ de la prévention de la désinsertion professionnelle.</t>
  </si>
  <si>
    <t>Suivi médico professionnel, conseils, information et formation sur la prévention des risques professionnels et sur l'amélioration de vos conditions de travail : les équipes Santé-Sécurité au Travail (SST) de la MSA accompagnent les entreprises agricoles.</t>
  </si>
  <si>
    <t>Implantée en Occitanie depuis 1985, l’Aract accompagne les organisations - en priorité les TPE- PME - dans la mise en place de démarches d’amélioration des conditions de travail adaptés aux besoins locaux, et prenant en compte les enjeux des salarié.es et des directions. L’objectif ? Concilier la qualité de vie et des conditions de travail et la performance globale de la structure.</t>
  </si>
  <si>
    <t>L’OPPBTP est composé d’experts en prévention issus du terrain qui accompagnent, au quotidien, les professionnels et les acteurs du BTP. Il a pour ambition de faire évoluer les pratiques pour améliorer la sécurité et la santé des femmes et des hommes du BTP afin de prévenir les accidents du travail et les maladies professionnelles.</t>
  </si>
  <si>
    <t xml:space="preserve">Les partenaires sociaux </t>
  </si>
  <si>
    <t xml:space="preserve">Les partenaires sociaux sont les différentes organisations et syndicats qui représentent les employeurs et les travailleurs. Ils peuvent intervenir dans les processus de dialogue social au niveau interprofessionnel, au niveau des branches professionnelles, sur les territoires et dans les entreprises. </t>
  </si>
  <si>
    <t>Les services de prévention et de santé au travail (SPST) ont pour mission d'éviter toute atteinte à la santé des salariés du fait de leur travail, à travers des actions en santé au travail, le conseil auprès de l’employeur, les salariés et leurs représentants, le suivi médical des salariés. Les missions des services de prévention et de santé au travail sont assurées par une équipe pluridisciplinaire comprenant notamment des médecins du travail, des intervenants en prévention des risques professionnels et des infirmiers. Le médecin du travail est invité à participer aux réunions de la CSSCT ou du CSE sur le volet SSCT et bénéficie d’un droit d’accès à l’entreprise.</t>
  </si>
  <si>
    <t>L’inspection du travail a pour mission de :
•	contrôler l’application de l’ensemble de la réglementation du travail, notamment en ce qui concerne la santé et la sécurité ;
•	conseiller et informer les employeurs, les salariés et les représentants du personnel sur leurs droits et obligations.
Pour exercer ses missions, l’inspection du travail dispose de pouvoirs, comme le droit d’accès aux lieux de travail et à divers documents de l’entreprise et le droit de faire procéder à des expertises. Il est invité à participer aux réunions de la CSSCT ou du CSE sur le volet SSCT bénéficie d’un droit d’accès à l’entreprise.</t>
  </si>
  <si>
    <t>LES LIENS UTILES</t>
  </si>
  <si>
    <t>https://www.inrs.fr/demarche/comite-social-economique/ce-qu-il-faut-retenir.html</t>
  </si>
  <si>
    <t xml:space="preserve">https://travail-emploi.gouv.fr/dialogue-social/le-comite-social-et-economique/ </t>
  </si>
  <si>
    <t>Ministère du travail : rubrique sur le CSE</t>
  </si>
  <si>
    <t>Institut National de Recherche et de Sécurité (INRS) : les outils sur la prévention et sur le CSE</t>
  </si>
  <si>
    <t xml:space="preserve">https://www.anact.fr/guidecse </t>
  </si>
  <si>
    <t>Plan Régional Santé Travail Occitanie</t>
  </si>
  <si>
    <t xml:space="preserve">http://www.prst-occitanie.fr/ </t>
  </si>
  <si>
    <t>https://www.anact.fr/areso</t>
  </si>
  <si>
    <t>Agence Nationale pour l'Amélioration des Conditions de Travail  : guide CSE, dispositif "Appui aux relations sociales" (ARESO)</t>
  </si>
  <si>
    <t xml:space="preserve">https://www.inrs.fr/ </t>
  </si>
  <si>
    <t>Espace ressources ODDS (observatoire départementaux du dialogue social)</t>
  </si>
  <si>
    <t xml:space="preserve">http://www.espace-odds.fr/ </t>
  </si>
  <si>
    <t>Ouverture en octobre</t>
  </si>
  <si>
    <t>Les élus du CSE ont toutes les informations utiles de la part de l'employeur pour assurer pleinement leur rôle notamment en matière de santé, sécurité et conditions de travail</t>
  </si>
  <si>
    <t>Le CSE réalise un travail d'enquête</t>
  </si>
  <si>
    <t>Les acteurs du CSE savent quels partenaires et ressources solliciter pour les soutenir dans leurs travaux</t>
  </si>
  <si>
    <r>
      <rPr>
        <sz val="24"/>
        <color theme="1"/>
        <rFont val="Marianne"/>
      </rPr>
      <t xml:space="preserve">Comparez vos radars, entre représentants de l'employeur, représentants des salariés et éventuellement partenaires institutionnels.
Pour chaque thème, échangez sur :
- Les rubriques pour lesquelles il n'y a pas besoin de progresser,
- Les rubriques sur lesquelles il est nécessaire de progresser, tout le monde s'entend sur ce point, et vous savez comment faire,
- Les rubriques sur lesquelles il est nécessaire de progresser, tout le monde est d'accord, mais il est difficile d'identifier les actions à mettre en oeuvre : aller dans l'onglet "ressources et acteurs mobilisables"
- Les rubriques sur lesquelles il y a des points de blocage ou de désaccord : aller dans l'onglet "ressources et acteurs mobilisables"
</t>
    </r>
    <r>
      <rPr>
        <sz val="20"/>
        <color theme="1"/>
        <rFont val="Marianne"/>
      </rPr>
      <t xml:space="preserve">
</t>
    </r>
  </si>
  <si>
    <t>Les organisations professionnelles d'employeurs</t>
  </si>
  <si>
    <t xml:space="preserve">Les organisations syndicales de salariés </t>
  </si>
  <si>
    <t>https://www.carsat-lr.fr/home/entreprise/prevenir-risques-professionnels.html</t>
  </si>
  <si>
    <t xml:space="preserve"> https://www.carsat-mp.fr/home/entreprises/prevenir-vos-risques-professionnels.html</t>
  </si>
  <si>
    <t>https://occitanie.aract.fr/</t>
  </si>
  <si>
    <t xml:space="preserve">https://www.anact.fr/ </t>
  </si>
  <si>
    <t xml:space="preserve">https://www.oppbtp.com/ </t>
  </si>
  <si>
    <t xml:space="preserve">https://www.msa.fr/lfp/sst </t>
  </si>
  <si>
    <r>
      <t xml:space="preserve">Merci de remplir le tableau par </t>
    </r>
    <r>
      <rPr>
        <sz val="18"/>
        <color rgb="FFFF0000"/>
        <rFont val="Marianne"/>
      </rPr>
      <t xml:space="preserve">x </t>
    </r>
    <r>
      <rPr>
        <sz val="18"/>
        <rFont val="Marianne"/>
      </rPr>
      <t xml:space="preserve">ou </t>
    </r>
    <r>
      <rPr>
        <sz val="18"/>
        <color rgb="FFFF0000"/>
        <rFont val="Marianne"/>
      </rPr>
      <t>X</t>
    </r>
    <r>
      <rPr>
        <sz val="18"/>
        <color theme="1"/>
        <rFont val="Marianne"/>
      </rPr>
      <t xml:space="preserve"> (minuscule ou majuscule)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</si>
</sst>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Calibri"/>
      <family val="2"/>
      <scheme val="minor"/>
    </font>
    <font>
      <sz val="20"/>
      <color theme="1"/>
      <name val="Marianne"/>
    </font>
    <font>
      <sz val="11"/>
      <color theme="1"/>
      <name val="Marianne"/>
    </font>
    <font>
      <sz val="15"/>
      <color theme="1"/>
      <name val="Marianne"/>
    </font>
    <font>
      <b/>
      <sz val="15"/>
      <color theme="1"/>
      <name val="Marianne"/>
    </font>
    <font>
      <b/>
      <sz val="22"/>
      <color theme="1"/>
      <name val="Marianne"/>
    </font>
    <font>
      <sz val="22"/>
      <color theme="1"/>
      <name val="Marianne"/>
    </font>
    <font>
      <sz val="18"/>
      <color theme="1"/>
      <name val="Marianne"/>
    </font>
    <font>
      <b/>
      <sz val="12"/>
      <color theme="1"/>
      <name val="Marianne"/>
    </font>
    <font>
      <b/>
      <sz val="12"/>
      <color theme="0"/>
      <name val="Marianne"/>
    </font>
    <font>
      <sz val="11"/>
      <color theme="0"/>
      <name val="Marianne"/>
    </font>
    <font>
      <sz val="2"/>
      <color theme="0"/>
      <name val="Marianne"/>
    </font>
    <font>
      <sz val="15"/>
      <color theme="0"/>
      <name val="Marianne"/>
    </font>
    <font>
      <sz val="12"/>
      <color theme="1"/>
      <name val="Marianne"/>
    </font>
    <font>
      <sz val="12"/>
      <color theme="0"/>
      <name val="Marianne"/>
    </font>
    <font>
      <b/>
      <sz val="14"/>
      <color theme="0"/>
      <name val="Marianne"/>
    </font>
    <font>
      <b/>
      <sz val="25"/>
      <color theme="1"/>
      <name val="Marianne"/>
    </font>
    <font>
      <b/>
      <sz val="12"/>
      <color theme="1"/>
      <name val="Calibri"/>
      <family val="2"/>
      <scheme val="minor"/>
    </font>
    <font>
      <u/>
      <sz val="11"/>
      <color theme="10"/>
      <name val="Calibri"/>
      <family val="2"/>
      <scheme val="minor"/>
    </font>
    <font>
      <sz val="12"/>
      <color theme="1"/>
      <name val="Calibri"/>
      <family val="2"/>
    </font>
    <font>
      <sz val="24"/>
      <color theme="1"/>
      <name val="Marianne"/>
    </font>
    <font>
      <sz val="11"/>
      <color theme="1"/>
      <name val="Calibri"/>
      <family val="2"/>
      <scheme val="minor"/>
    </font>
    <font>
      <sz val="11"/>
      <color theme="1"/>
      <name val="Calibri (Corps)"/>
    </font>
    <font>
      <b/>
      <sz val="14"/>
      <color theme="0"/>
      <name val="Calibri"/>
      <family val="2"/>
      <scheme val="minor"/>
    </font>
    <font>
      <sz val="17"/>
      <color theme="1"/>
      <name val="Marianne"/>
    </font>
    <font>
      <sz val="18"/>
      <color rgb="FFFF0000"/>
      <name val="Marianne"/>
    </font>
    <font>
      <sz val="18"/>
      <name val="Marianne"/>
    </font>
  </fonts>
  <fills count="12">
    <fill>
      <patternFill patternType="none"/>
    </fill>
    <fill>
      <patternFill patternType="gray125"/>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bgColor indexed="64"/>
      </patternFill>
    </fill>
    <fill>
      <patternFill patternType="solid">
        <fgColor theme="4"/>
        <bgColor theme="4"/>
      </patternFill>
    </fill>
    <fill>
      <patternFill patternType="solid">
        <fgColor theme="2"/>
        <bgColor indexed="64"/>
      </patternFill>
    </fill>
    <fill>
      <patternFill patternType="solid">
        <fgColor theme="2"/>
        <bgColor theme="4"/>
      </patternFill>
    </fill>
    <fill>
      <patternFill patternType="solid">
        <fgColor rgb="FFFFFF00"/>
        <bgColor indexed="64"/>
      </patternFill>
    </fill>
    <fill>
      <patternFill patternType="solid">
        <fgColor rgb="FF92D050"/>
        <bgColor indexed="64"/>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62">
    <xf numFmtId="0" fontId="0" fillId="0" borderId="0" xfId="0"/>
    <xf numFmtId="0" fontId="1" fillId="0" borderId="0" xfId="0" applyFont="1"/>
    <xf numFmtId="0" fontId="3" fillId="0" borderId="0" xfId="0" applyFont="1"/>
    <xf numFmtId="0" fontId="6" fillId="0" borderId="0" xfId="0" applyFont="1"/>
    <xf numFmtId="0" fontId="7" fillId="0" borderId="0" xfId="0" applyFont="1"/>
    <xf numFmtId="0" fontId="7" fillId="8" borderId="5" xfId="0" applyFont="1" applyFill="1" applyBorder="1" applyAlignment="1">
      <alignment horizontal="center"/>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4" fillId="3" borderId="0" xfId="0" applyFont="1" applyFill="1" applyAlignment="1" applyProtection="1">
      <alignment horizontal="justify" vertical="center" wrapText="1"/>
      <protection locked="0"/>
    </xf>
    <xf numFmtId="0" fontId="4" fillId="4" borderId="0" xfId="0" applyFont="1" applyFill="1" applyAlignment="1" applyProtection="1">
      <alignment horizontal="justify" vertical="center" wrapText="1"/>
      <protection locked="0"/>
    </xf>
    <xf numFmtId="0" fontId="4" fillId="5" borderId="0" xfId="0" applyFont="1" applyFill="1" applyAlignment="1" applyProtection="1">
      <alignment horizontal="justify" vertical="center" wrapText="1"/>
      <protection locked="0"/>
    </xf>
    <xf numFmtId="0" fontId="4" fillId="6" borderId="0" xfId="0" applyFont="1" applyFill="1" applyAlignment="1" applyProtection="1">
      <alignment horizontal="justify" vertical="center" wrapText="1"/>
      <protection locked="0"/>
    </xf>
    <xf numFmtId="0" fontId="3" fillId="0" borderId="0" xfId="0" applyFont="1" applyAlignment="1">
      <alignment horizontal="center" vertical="center"/>
    </xf>
    <xf numFmtId="0" fontId="5" fillId="0" borderId="0" xfId="0" applyFont="1" applyAlignment="1">
      <alignment horizontal="center" vertical="center" wrapText="1"/>
    </xf>
    <xf numFmtId="0" fontId="5" fillId="2" borderId="0" xfId="0" applyFont="1" applyFill="1" applyAlignment="1" applyProtection="1">
      <alignment horizontal="center" vertical="center" wrapText="1"/>
      <protection locked="0"/>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16" fillId="7" borderId="1" xfId="0" applyFont="1" applyFill="1" applyBorder="1" applyAlignment="1">
      <alignment horizontal="center" vertical="center" wrapText="1"/>
    </xf>
    <xf numFmtId="0" fontId="4" fillId="0" borderId="0" xfId="0" applyFont="1" applyAlignment="1" applyProtection="1">
      <alignment vertical="center" wrapText="1"/>
      <protection locked="0"/>
    </xf>
    <xf numFmtId="0" fontId="4" fillId="3" borderId="0" xfId="0" applyFont="1" applyFill="1" applyAlignment="1" applyProtection="1">
      <alignment vertical="center" wrapText="1"/>
      <protection locked="0"/>
    </xf>
    <xf numFmtId="0" fontId="4" fillId="4" borderId="0" xfId="0" applyFont="1" applyFill="1" applyAlignment="1" applyProtection="1">
      <alignment vertical="center" wrapText="1"/>
      <protection locked="0"/>
    </xf>
    <xf numFmtId="0" fontId="4" fillId="5" borderId="0" xfId="0" applyFont="1" applyFill="1" applyAlignment="1" applyProtection="1">
      <alignment vertical="center" wrapText="1"/>
      <protection locked="0"/>
    </xf>
    <xf numFmtId="0" fontId="4" fillId="6" borderId="0" xfId="0" applyFont="1" applyFill="1" applyAlignment="1" applyProtection="1">
      <alignment vertical="center" wrapText="1"/>
      <protection locked="0"/>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9" fillId="0" borderId="0" xfId="1" applyAlignment="1">
      <alignment vertical="center" wrapText="1"/>
    </xf>
    <xf numFmtId="0" fontId="1" fillId="0" borderId="0" xfId="0" applyFont="1" applyAlignment="1">
      <alignment vertical="center" wrapText="1"/>
    </xf>
    <xf numFmtId="0" fontId="19" fillId="0" borderId="0" xfId="1" applyAlignment="1">
      <alignment horizontal="left" vertical="center" wrapText="1"/>
    </xf>
    <xf numFmtId="0" fontId="0" fillId="0" borderId="5" xfId="0" applyBorder="1" applyAlignment="1">
      <alignment vertical="center"/>
    </xf>
    <xf numFmtId="0" fontId="0" fillId="0" borderId="5" xfId="0" applyBorder="1" applyAlignment="1">
      <alignment vertical="center" wrapText="1"/>
    </xf>
    <xf numFmtId="0" fontId="19" fillId="0" borderId="5" xfId="1" applyBorder="1" applyAlignment="1">
      <alignment vertical="center" wrapText="1"/>
    </xf>
    <xf numFmtId="0" fontId="0" fillId="0" borderId="5" xfId="0" applyBorder="1" applyAlignment="1">
      <alignment wrapText="1"/>
    </xf>
    <xf numFmtId="0" fontId="20" fillId="0" borderId="5" xfId="0" applyFont="1" applyBorder="1" applyAlignment="1">
      <alignment horizontal="justify" vertical="center"/>
    </xf>
    <xf numFmtId="0" fontId="18" fillId="0" borderId="5" xfId="0" applyFont="1" applyBorder="1" applyAlignment="1">
      <alignment horizontal="center" wrapText="1"/>
    </xf>
    <xf numFmtId="0" fontId="18" fillId="0" borderId="5" xfId="0" applyFont="1" applyBorder="1" applyAlignment="1">
      <alignment horizontal="center" vertical="center" wrapText="1"/>
    </xf>
    <xf numFmtId="0" fontId="19" fillId="0" borderId="0" xfId="1" applyAlignment="1">
      <alignment horizontal="justify" vertical="center"/>
    </xf>
    <xf numFmtId="0" fontId="23" fillId="10" borderId="5" xfId="1" applyFont="1" applyFill="1" applyBorder="1" applyAlignment="1">
      <alignment horizontal="center" vertical="center" wrapText="1"/>
    </xf>
    <xf numFmtId="0" fontId="22" fillId="11" borderId="5" xfId="1"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horizontal="left" vertical="center" wrapText="1"/>
    </xf>
    <xf numFmtId="0" fontId="0" fillId="2" borderId="0" xfId="0" applyFill="1"/>
    <xf numFmtId="0" fontId="0" fillId="2" borderId="0" xfId="0" applyFill="1" applyAlignment="1">
      <alignment vertical="center" wrapText="1"/>
    </xf>
    <xf numFmtId="0" fontId="24" fillId="2" borderId="0" xfId="0" applyFont="1" applyFill="1" applyAlignment="1">
      <alignment vertical="center"/>
    </xf>
    <xf numFmtId="0" fontId="19" fillId="0" borderId="0" xfId="1"/>
    <xf numFmtId="0" fontId="17" fillId="0" borderId="0" xfId="0" applyFont="1" applyAlignment="1">
      <alignment horizontal="center" vertical="center" wrapText="1"/>
    </xf>
    <xf numFmtId="0" fontId="25" fillId="0" borderId="0" xfId="0" applyFont="1" applyAlignment="1">
      <alignment horizontal="left" vertical="center" wrapText="1"/>
    </xf>
    <xf numFmtId="0" fontId="8" fillId="10" borderId="0" xfId="0" applyFont="1" applyFill="1" applyAlignment="1" applyProtection="1">
      <alignment horizontal="center" vertical="center" wrapText="1"/>
      <protection locked="0"/>
    </xf>
    <xf numFmtId="0" fontId="4" fillId="10" borderId="0" xfId="0" applyFont="1" applyFill="1" applyAlignment="1" applyProtection="1">
      <alignment horizontal="center" vertical="center" wrapText="1"/>
      <protection locked="0"/>
    </xf>
    <xf numFmtId="0" fontId="2" fillId="0" borderId="0" xfId="0" applyFont="1" applyAlignment="1">
      <alignment horizontal="left" vertical="top" wrapText="1"/>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8" borderId="4" xfId="0" applyFont="1" applyFill="1" applyBorder="1" applyAlignment="1">
      <alignment horizontal="center"/>
    </xf>
    <xf numFmtId="0" fontId="7" fillId="9" borderId="5" xfId="0" applyFont="1" applyFill="1" applyBorder="1" applyAlignment="1">
      <alignment horizontal="center" wrapText="1"/>
    </xf>
    <xf numFmtId="0" fontId="7" fillId="9" borderId="2" xfId="0" applyFont="1" applyFill="1" applyBorder="1" applyAlignment="1">
      <alignment horizontal="center" wrapText="1"/>
    </xf>
    <xf numFmtId="0" fontId="7" fillId="9" borderId="3" xfId="0" applyFont="1" applyFill="1" applyBorder="1" applyAlignment="1">
      <alignment horizontal="center" wrapText="1"/>
    </xf>
    <xf numFmtId="0" fontId="7" fillId="9" borderId="4" xfId="0" applyFont="1" applyFill="1" applyBorder="1" applyAlignment="1">
      <alignment horizontal="center" wrapText="1"/>
    </xf>
  </cellXfs>
  <cellStyles count="2">
    <cellStyle name="Lien hypertexte" xfId="1" builtinId="8"/>
    <cellStyle name="Normal" xfId="0" builtinId="0"/>
  </cellStyles>
  <dxfs count="45">
    <dxf>
      <font>
        <b/>
        <i val="0"/>
      </font>
      <fill>
        <patternFill>
          <fgColor theme="1"/>
          <bgColor rgb="FFFF0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5"/>
        <color theme="1"/>
        <name val="Marianne"/>
        <scheme val="none"/>
      </font>
      <fill>
        <patternFill patternType="solid">
          <fgColor indexed="64"/>
          <bgColor theme="9"/>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theme="9" tint="0.59999389629810485"/>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C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0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theme="1"/>
        <name val="Marianne"/>
        <scheme val="none"/>
      </font>
      <alignment horizontal="justify"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
      <font>
        <b val="0"/>
        <i val="0"/>
        <strike val="0"/>
        <condense val="0"/>
        <extend val="0"/>
        <outline val="0"/>
        <shadow val="0"/>
        <u val="none"/>
        <vertAlign val="baseline"/>
        <sz val="15"/>
        <color theme="1"/>
        <name val="Marianne"/>
        <scheme val="none"/>
      </font>
      <fill>
        <patternFill patternType="solid">
          <fgColor indexed="64"/>
          <bgColor theme="9"/>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theme="9" tint="0.59999389629810485"/>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C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0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theme="1"/>
        <name val="Marianne"/>
        <scheme val="none"/>
      </font>
      <alignment horizontal="justify"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
      <font>
        <b val="0"/>
        <i val="0"/>
        <strike val="0"/>
        <condense val="0"/>
        <extend val="0"/>
        <outline val="0"/>
        <shadow val="0"/>
        <u val="none"/>
        <vertAlign val="baseline"/>
        <sz val="15"/>
        <color theme="1"/>
        <name val="Marianne"/>
        <scheme val="none"/>
      </font>
      <fill>
        <patternFill patternType="solid">
          <fgColor indexed="64"/>
          <bgColor theme="9"/>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theme="9" tint="0.59999389629810485"/>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C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0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theme="1"/>
        <name val="Marianne"/>
        <scheme val="none"/>
      </font>
      <alignment horizontal="justify"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
      <font>
        <b val="0"/>
        <i val="0"/>
        <strike val="0"/>
        <condense val="0"/>
        <extend val="0"/>
        <outline val="0"/>
        <shadow val="0"/>
        <u val="none"/>
        <vertAlign val="baseline"/>
        <sz val="15"/>
        <color theme="1"/>
        <name val="Marianne"/>
        <scheme val="none"/>
      </font>
      <fill>
        <patternFill patternType="solid">
          <fgColor indexed="64"/>
          <bgColor theme="9"/>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theme="9" tint="0.59999389629810485"/>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C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0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theme="1"/>
        <name val="Marianne"/>
        <scheme val="none"/>
      </font>
      <alignment horizontal="justify"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
      <font>
        <strike val="0"/>
        <outline val="0"/>
        <shadow val="0"/>
        <u val="none"/>
        <vertAlign val="baseline"/>
        <sz val="15"/>
        <color theme="1"/>
        <name val="Marianne"/>
        <scheme val="none"/>
      </font>
      <fill>
        <patternFill patternType="solid">
          <fgColor indexed="64"/>
          <bgColor theme="9"/>
        </patternFill>
      </fill>
      <alignment vertical="center" textRotation="0" wrapText="1" indent="0" justifyLastLine="0" shrinkToFit="0" readingOrder="0"/>
      <protection locked="0" hidden="0"/>
    </dxf>
    <dxf>
      <font>
        <strike val="0"/>
        <outline val="0"/>
        <shadow val="0"/>
        <u val="none"/>
        <vertAlign val="baseline"/>
        <sz val="15"/>
        <color theme="1"/>
        <name val="Marianne"/>
        <scheme val="none"/>
      </font>
      <fill>
        <patternFill patternType="solid">
          <fgColor indexed="64"/>
          <bgColor theme="9" tint="0.59999389629810485"/>
        </patternFill>
      </fill>
      <alignment vertical="center" textRotation="0" wrapText="1" indent="0" justifyLastLine="0" shrinkToFit="0" readingOrder="0"/>
      <protection locked="0" hidden="0"/>
    </dxf>
    <dxf>
      <font>
        <strike val="0"/>
        <outline val="0"/>
        <shadow val="0"/>
        <u val="none"/>
        <vertAlign val="baseline"/>
        <sz val="15"/>
        <color theme="1"/>
        <name val="Marianne"/>
        <scheme val="none"/>
      </font>
      <fill>
        <patternFill patternType="solid">
          <fgColor indexed="64"/>
          <bgColor rgb="FFFFC000"/>
        </patternFill>
      </fill>
      <alignment vertical="center" textRotation="0" wrapText="1" indent="0" justifyLastLine="0" shrinkToFit="0" readingOrder="0"/>
      <protection locked="0" hidden="0"/>
    </dxf>
    <dxf>
      <font>
        <strike val="0"/>
        <outline val="0"/>
        <shadow val="0"/>
        <u val="none"/>
        <vertAlign val="baseline"/>
        <sz val="15"/>
        <color theme="1"/>
        <name val="Marianne"/>
        <scheme val="none"/>
      </font>
      <fill>
        <patternFill patternType="solid">
          <fgColor indexed="64"/>
          <bgColor rgb="FFFF0000"/>
        </patternFill>
      </fill>
      <alignment vertical="center" textRotation="0" wrapText="1" indent="0" justifyLastLine="0" shrinkToFit="0" readingOrder="0"/>
      <protection locked="0" hidden="0"/>
    </dxf>
    <dxf>
      <font>
        <strike val="0"/>
        <outline val="0"/>
        <shadow val="0"/>
        <u val="none"/>
        <vertAlign val="baseline"/>
        <sz val="15"/>
        <color theme="1"/>
        <name val="Marianne"/>
        <scheme val="none"/>
      </font>
      <alignment vertical="center" textRotation="0" wrapText="1" indent="0" justifyLastLine="0" shrinkToFit="0" readingOrder="0"/>
      <protection locked="1" hidden="0"/>
    </dxf>
    <dxf>
      <font>
        <strike val="0"/>
        <outline val="0"/>
        <shadow val="0"/>
        <u val="none"/>
        <vertAlign val="baseline"/>
        <sz val="14"/>
        <name val="Marianne"/>
        <scheme val="none"/>
      </font>
      <alignment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
      <font>
        <b val="0"/>
        <i val="0"/>
        <strike val="0"/>
        <condense val="0"/>
        <extend val="0"/>
        <outline val="0"/>
        <shadow val="0"/>
        <u val="none"/>
        <vertAlign val="baseline"/>
        <sz val="15"/>
        <color theme="1"/>
        <name val="Marianne"/>
        <scheme val="none"/>
      </font>
      <fill>
        <patternFill patternType="solid">
          <fgColor indexed="64"/>
          <bgColor theme="9"/>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theme="9" tint="0.59999389629810485"/>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C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fill>
        <patternFill patternType="solid">
          <fgColor indexed="64"/>
          <bgColor rgb="FFFF000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5"/>
        <color theme="1"/>
        <name val="Marianne"/>
        <scheme val="none"/>
      </font>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theme="1"/>
        <name val="Marianne"/>
        <scheme val="none"/>
      </font>
      <alignment horizontal="justify" vertical="center" textRotation="0" wrapText="1" indent="0" justifyLastLine="0" shrinkToFit="0" readingOrder="0"/>
    </dxf>
    <dxf>
      <font>
        <b/>
        <i val="0"/>
        <strike val="0"/>
        <condense val="0"/>
        <extend val="0"/>
        <outline val="0"/>
        <shadow val="0"/>
        <u val="none"/>
        <vertAlign val="baseline"/>
        <sz val="14"/>
        <color theme="1"/>
        <name val="Marianne"/>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fr-FR" sz="2000"/>
              <a:t>Résultats</a:t>
            </a:r>
            <a:r>
              <a:rPr lang="fr-FR" sz="2000" baseline="0"/>
              <a:t> par thème</a:t>
            </a:r>
            <a:endParaRPr lang="fr-FR"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'Graphique&amp;résultats'!$C$61:$C$66</c:f>
              <c:numCache>
                <c:formatCode>General</c:formatCode>
                <c:ptCount val="6"/>
              </c:numCache>
            </c:numRef>
          </c:val>
          <c:extLst>
            <c:ext xmlns:c16="http://schemas.microsoft.com/office/drawing/2014/chart" uri="{C3380CC4-5D6E-409C-BE32-E72D297353CC}">
              <c16:uniqueId val="{00000000-4CE1-7343-92DC-334B773493B7}"/>
            </c:ext>
          </c:extLst>
        </c:ser>
        <c:ser>
          <c:idx val="1"/>
          <c:order val="1"/>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'Graphique&amp;résultats'!$D$61:$D$66</c:f>
              <c:numCache>
                <c:formatCode>General</c:formatCode>
                <c:ptCount val="6"/>
              </c:numCache>
            </c:numRef>
          </c:val>
          <c:extLst>
            <c:ext xmlns:c16="http://schemas.microsoft.com/office/drawing/2014/chart" uri="{C3380CC4-5D6E-409C-BE32-E72D297353CC}">
              <c16:uniqueId val="{00000001-4CE1-7343-92DC-334B773493B7}"/>
            </c:ext>
          </c:extLst>
        </c:ser>
        <c:ser>
          <c:idx val="2"/>
          <c:order val="2"/>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'Graphique&amp;résultats'!$E$61:$E$66</c:f>
              <c:numCache>
                <c:formatCode>General</c:formatCode>
                <c:ptCount val="6"/>
              </c:numCache>
            </c:numRef>
          </c:val>
          <c:extLst>
            <c:ext xmlns:c16="http://schemas.microsoft.com/office/drawing/2014/chart" uri="{C3380CC4-5D6E-409C-BE32-E72D297353CC}">
              <c16:uniqueId val="{00000002-4CE1-7343-92DC-334B773493B7}"/>
            </c:ext>
          </c:extLst>
        </c:ser>
        <c:ser>
          <c:idx val="3"/>
          <c:order val="3"/>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'Graphique&amp;résultats'!$F$61:$F$66</c:f>
              <c:numCache>
                <c:formatCode>General</c:formatCode>
                <c:ptCount val="6"/>
              </c:numCache>
            </c:numRef>
          </c:val>
          <c:extLst>
            <c:ext xmlns:c16="http://schemas.microsoft.com/office/drawing/2014/chart" uri="{C3380CC4-5D6E-409C-BE32-E72D297353CC}">
              <c16:uniqueId val="{00000003-4CE1-7343-92DC-334B773493B7}"/>
            </c:ext>
          </c:extLst>
        </c:ser>
        <c:ser>
          <c:idx val="4"/>
          <c:order val="4"/>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'Graphique&amp;résultats'!$G$61:$G$66</c:f>
              <c:numCache>
                <c:formatCode>General</c:formatCode>
                <c:ptCount val="6"/>
              </c:numCache>
            </c:numRef>
          </c:val>
          <c:extLst>
            <c:ext xmlns:c16="http://schemas.microsoft.com/office/drawing/2014/chart" uri="{C3380CC4-5D6E-409C-BE32-E72D297353CC}">
              <c16:uniqueId val="{00000004-4CE1-7343-92DC-334B773493B7}"/>
            </c:ext>
          </c:extLst>
        </c:ser>
        <c:ser>
          <c:idx val="5"/>
          <c:order val="5"/>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'Graphique&amp;résultats'!$B$61:$B$66</c:f>
              <c:strCache>
                <c:ptCount val="6"/>
                <c:pt idx="0">
                  <c:v>Rôle du CSE</c:v>
                </c:pt>
                <c:pt idx="1">
                  <c:v>Fonctionnement du CSE</c:v>
                </c:pt>
                <c:pt idx="2">
                  <c:v>Actions du CSE</c:v>
                </c:pt>
                <c:pt idx="3">
                  <c:v>Méthodes du CSE</c:v>
                </c:pt>
                <c:pt idx="4">
                  <c:v>Compétences du CSE</c:v>
                </c:pt>
                <c:pt idx="5">
                  <c:v>Dialogue social au sein de la structure</c:v>
                </c:pt>
              </c:strCache>
            </c:strRef>
          </c:cat>
          <c:val>
            <c:numRef>
              <c:f>'Graphique&amp;résultats'!$H$61:$H$66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4CE1-7343-92DC-334B773493B7}"/>
            </c:ext>
          </c:extLst>
        </c:ser>
        <c:dLbls>
          <c:showLegendKey val="0"/>
          <c:showVal val="1"/>
          <c:showCatName val="0"/>
          <c:showSerName val="0"/>
          <c:showPercent val="0"/>
          <c:showBubbleSize val="0"/>
        </c:dLbls>
        <c:axId val="2054768096"/>
        <c:axId val="225470975"/>
      </c:radarChart>
      <c:catAx>
        <c:axId val="205476809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225470975"/>
        <c:crosses val="autoZero"/>
        <c:auto val="1"/>
        <c:lblAlgn val="ctr"/>
        <c:lblOffset val="100"/>
        <c:noMultiLvlLbl val="0"/>
      </c:catAx>
      <c:valAx>
        <c:axId val="225470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54768096"/>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hyperlink" Target="https://www.cftc.fr/" TargetMode="External"/><Relationship Id="rId13" Type="http://schemas.openxmlformats.org/officeDocument/2006/relationships/image" Target="../media/image7.png"/><Relationship Id="rId18" Type="http://schemas.openxmlformats.org/officeDocument/2006/relationships/hyperlink" Target="https://www.fnsea.fr/carte/" TargetMode="External"/><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https://www.medefoccitanie.com/fr/" TargetMode="External"/><Relationship Id="rId17" Type="http://schemas.openxmlformats.org/officeDocument/2006/relationships/image" Target="../media/image9.png"/><Relationship Id="rId2" Type="http://schemas.openxmlformats.org/officeDocument/2006/relationships/hyperlink" Target="https://occitanie.cfdt.fr/portail/occitanie-recette_7800" TargetMode="External"/><Relationship Id="rId16" Type="http://schemas.openxmlformats.org/officeDocument/2006/relationships/hyperlink" Target="https://occitanie.u2p-france.fr/" TargetMode="External"/><Relationship Id="rId20" Type="http://schemas.openxmlformats.org/officeDocument/2006/relationships/hyperlink" Target="https://www.udes.fr/occitanie" TargetMode="External"/><Relationship Id="rId1" Type="http://schemas.openxmlformats.org/officeDocument/2006/relationships/image" Target="../media/image1.png"/><Relationship Id="rId6" Type="http://schemas.openxmlformats.org/officeDocument/2006/relationships/hyperlink" Target="https://www.force-ouvriere.fr/spip.php?page=ud"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10" Type="http://schemas.openxmlformats.org/officeDocument/2006/relationships/hyperlink" Target="https://occitanie.cfecgc.org/" TargetMode="External"/><Relationship Id="rId19" Type="http://schemas.openxmlformats.org/officeDocument/2006/relationships/image" Target="../media/image10.png"/><Relationship Id="rId4" Type="http://schemas.openxmlformats.org/officeDocument/2006/relationships/hyperlink" Target="https://www.cgt.fr/organisations?field_type_target_id%5B69%5D=69&amp;field_region_target_id%5B22%5D=22" TargetMode="External"/><Relationship Id="rId9" Type="http://schemas.openxmlformats.org/officeDocument/2006/relationships/image" Target="../media/image5.png"/><Relationship Id="rId14" Type="http://schemas.openxmlformats.org/officeDocument/2006/relationships/hyperlink" Target="https://www.cpmeoccitanie.fr/" TargetMode="External"/><Relationship Id="rId22" Type="http://schemas.openxmlformats.org/officeDocument/2006/relationships/hyperlink" Target="https://fesac.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63500</xdr:rowOff>
    </xdr:from>
    <xdr:to>
      <xdr:col>3</xdr:col>
      <xdr:colOff>469900</xdr:colOff>
      <xdr:row>1</xdr:row>
      <xdr:rowOff>1041400</xdr:rowOff>
    </xdr:to>
    <xdr:pic>
      <xdr:nvPicPr>
        <xdr:cNvPr id="2" name="Image 1">
          <a:extLst>
            <a:ext uri="{FF2B5EF4-FFF2-40B4-BE49-F238E27FC236}">
              <a16:creationId xmlns:a16="http://schemas.microsoft.com/office/drawing/2014/main" id="{4734292A-9C5B-6084-2409-79FEB60AFC0B}"/>
            </a:ext>
          </a:extLst>
        </xdr:cNvPr>
        <xdr:cNvPicPr>
          <a:picLocks noChangeAspect="1"/>
        </xdr:cNvPicPr>
      </xdr:nvPicPr>
      <xdr:blipFill>
        <a:blip xmlns:r="http://schemas.openxmlformats.org/officeDocument/2006/relationships" r:embed="rId1"/>
        <a:stretch>
          <a:fillRect/>
        </a:stretch>
      </xdr:blipFill>
      <xdr:spPr>
        <a:xfrm>
          <a:off x="38100" y="63500"/>
          <a:ext cx="4102100" cy="116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4102100</xdr:colOff>
      <xdr:row>1</xdr:row>
      <xdr:rowOff>152400</xdr:rowOff>
    </xdr:to>
    <xdr:pic>
      <xdr:nvPicPr>
        <xdr:cNvPr id="2" name="Image 1">
          <a:extLst>
            <a:ext uri="{FF2B5EF4-FFF2-40B4-BE49-F238E27FC236}">
              <a16:creationId xmlns:a16="http://schemas.microsoft.com/office/drawing/2014/main" id="{FEFAA39D-10AC-764C-953B-1119EE5CEB1C}"/>
            </a:ext>
          </a:extLst>
        </xdr:cNvPr>
        <xdr:cNvPicPr>
          <a:picLocks noChangeAspect="1"/>
        </xdr:cNvPicPr>
      </xdr:nvPicPr>
      <xdr:blipFill>
        <a:blip xmlns:r="http://schemas.openxmlformats.org/officeDocument/2006/relationships" r:embed="rId1"/>
        <a:stretch>
          <a:fillRect/>
        </a:stretch>
      </xdr:blipFill>
      <xdr:spPr>
        <a:xfrm>
          <a:off x="825500" y="0"/>
          <a:ext cx="4102100" cy="116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126999</xdr:colOff>
      <xdr:row>1</xdr:row>
      <xdr:rowOff>73025</xdr:rowOff>
    </xdr:from>
    <xdr:to>
      <xdr:col>15</xdr:col>
      <xdr:colOff>3852333</xdr:colOff>
      <xdr:row>56</xdr:row>
      <xdr:rowOff>105833</xdr:rowOff>
    </xdr:to>
    <xdr:graphicFrame macro="">
      <xdr:nvGraphicFramePr>
        <xdr:cNvPr id="2" name="Graphique 1">
          <a:extLst>
            <a:ext uri="{FF2B5EF4-FFF2-40B4-BE49-F238E27FC236}">
              <a16:creationId xmlns:a16="http://schemas.microsoft.com/office/drawing/2014/main" id="{AEEE1591-A4F7-644E-AC9A-48363E3DD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0</xdr:row>
      <xdr:rowOff>0</xdr:rowOff>
    </xdr:from>
    <xdr:to>
      <xdr:col>6</xdr:col>
      <xdr:colOff>800100</xdr:colOff>
      <xdr:row>0</xdr:row>
      <xdr:rowOff>1168400</xdr:rowOff>
    </xdr:to>
    <xdr:pic>
      <xdr:nvPicPr>
        <xdr:cNvPr id="3" name="Image 2">
          <a:extLst>
            <a:ext uri="{FF2B5EF4-FFF2-40B4-BE49-F238E27FC236}">
              <a16:creationId xmlns:a16="http://schemas.microsoft.com/office/drawing/2014/main" id="{857DACF7-03B4-3744-9DCA-885F4F906BA5}"/>
            </a:ext>
          </a:extLst>
        </xdr:cNvPr>
        <xdr:cNvPicPr>
          <a:picLocks noChangeAspect="1"/>
        </xdr:cNvPicPr>
      </xdr:nvPicPr>
      <xdr:blipFill>
        <a:blip xmlns:r="http://schemas.openxmlformats.org/officeDocument/2006/relationships" r:embed="rId2"/>
        <a:stretch>
          <a:fillRect/>
        </a:stretch>
      </xdr:blipFill>
      <xdr:spPr>
        <a:xfrm>
          <a:off x="1651000" y="0"/>
          <a:ext cx="4102100" cy="1168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2868839</xdr:colOff>
      <xdr:row>0</xdr:row>
      <xdr:rowOff>817131</xdr:rowOff>
    </xdr:to>
    <xdr:pic>
      <xdr:nvPicPr>
        <xdr:cNvPr id="2" name="Image 1">
          <a:extLst>
            <a:ext uri="{FF2B5EF4-FFF2-40B4-BE49-F238E27FC236}">
              <a16:creationId xmlns:a16="http://schemas.microsoft.com/office/drawing/2014/main" id="{8685437C-2146-8544-8C64-A2F51C322ECD}"/>
            </a:ext>
          </a:extLst>
        </xdr:cNvPr>
        <xdr:cNvPicPr>
          <a:picLocks noChangeAspect="1"/>
        </xdr:cNvPicPr>
      </xdr:nvPicPr>
      <xdr:blipFill>
        <a:blip xmlns:r="http://schemas.openxmlformats.org/officeDocument/2006/relationships" r:embed="rId1"/>
        <a:stretch>
          <a:fillRect/>
        </a:stretch>
      </xdr:blipFill>
      <xdr:spPr>
        <a:xfrm>
          <a:off x="0" y="0"/>
          <a:ext cx="2868839" cy="817131"/>
        </a:xfrm>
        <a:prstGeom prst="rect">
          <a:avLst/>
        </a:prstGeom>
      </xdr:spPr>
    </xdr:pic>
    <xdr:clientData/>
  </xdr:twoCellAnchor>
  <xdr:twoCellAnchor editAs="oneCell">
    <xdr:from>
      <xdr:col>2</xdr:col>
      <xdr:colOff>828729</xdr:colOff>
      <xdr:row>10</xdr:row>
      <xdr:rowOff>118391</xdr:rowOff>
    </xdr:from>
    <xdr:to>
      <xdr:col>2</xdr:col>
      <xdr:colOff>2157459</xdr:colOff>
      <xdr:row>11</xdr:row>
      <xdr:rowOff>4201</xdr:rowOff>
    </xdr:to>
    <xdr:pic>
      <xdr:nvPicPr>
        <xdr:cNvPr id="3" name="Image 2">
          <a:hlinkClick xmlns:r="http://schemas.openxmlformats.org/officeDocument/2006/relationships" r:id="rId2"/>
          <a:extLst>
            <a:ext uri="{FF2B5EF4-FFF2-40B4-BE49-F238E27FC236}">
              <a16:creationId xmlns:a16="http://schemas.microsoft.com/office/drawing/2014/main" id="{4A18527D-6C9D-2999-92E0-07EC6080ED9E}"/>
            </a:ext>
          </a:extLst>
        </xdr:cNvPr>
        <xdr:cNvPicPr>
          <a:picLocks noChangeAspect="1"/>
        </xdr:cNvPicPr>
      </xdr:nvPicPr>
      <xdr:blipFill>
        <a:blip xmlns:r="http://schemas.openxmlformats.org/officeDocument/2006/relationships" r:embed="rId3"/>
        <a:stretch>
          <a:fillRect/>
        </a:stretch>
      </xdr:blipFill>
      <xdr:spPr>
        <a:xfrm>
          <a:off x="9794068" y="9481950"/>
          <a:ext cx="1328730" cy="639200"/>
        </a:xfrm>
        <a:prstGeom prst="rect">
          <a:avLst/>
        </a:prstGeom>
      </xdr:spPr>
    </xdr:pic>
    <xdr:clientData/>
  </xdr:twoCellAnchor>
  <xdr:twoCellAnchor editAs="oneCell">
    <xdr:from>
      <xdr:col>2</xdr:col>
      <xdr:colOff>936356</xdr:colOff>
      <xdr:row>11</xdr:row>
      <xdr:rowOff>75339</xdr:rowOff>
    </xdr:from>
    <xdr:to>
      <xdr:col>2</xdr:col>
      <xdr:colOff>1686025</xdr:colOff>
      <xdr:row>11</xdr:row>
      <xdr:rowOff>742627</xdr:rowOff>
    </xdr:to>
    <xdr:pic>
      <xdr:nvPicPr>
        <xdr:cNvPr id="4" name="Image 3">
          <a:hlinkClick xmlns:r="http://schemas.openxmlformats.org/officeDocument/2006/relationships" r:id="rId4"/>
          <a:extLst>
            <a:ext uri="{FF2B5EF4-FFF2-40B4-BE49-F238E27FC236}">
              <a16:creationId xmlns:a16="http://schemas.microsoft.com/office/drawing/2014/main" id="{E3A0FC0D-7F5E-83F4-084D-43806DC9EF56}"/>
            </a:ext>
          </a:extLst>
        </xdr:cNvPr>
        <xdr:cNvPicPr>
          <a:picLocks noChangeAspect="1"/>
        </xdr:cNvPicPr>
      </xdr:nvPicPr>
      <xdr:blipFill>
        <a:blip xmlns:r="http://schemas.openxmlformats.org/officeDocument/2006/relationships" r:embed="rId5"/>
        <a:stretch>
          <a:fillRect/>
        </a:stretch>
      </xdr:blipFill>
      <xdr:spPr>
        <a:xfrm>
          <a:off x="9901695" y="10332203"/>
          <a:ext cx="749669" cy="667288"/>
        </a:xfrm>
        <a:prstGeom prst="rect">
          <a:avLst/>
        </a:prstGeom>
      </xdr:spPr>
    </xdr:pic>
    <xdr:clientData/>
  </xdr:twoCellAnchor>
  <xdr:twoCellAnchor editAs="oneCell">
    <xdr:from>
      <xdr:col>2</xdr:col>
      <xdr:colOff>817965</xdr:colOff>
      <xdr:row>12</xdr:row>
      <xdr:rowOff>64577</xdr:rowOff>
    </xdr:from>
    <xdr:to>
      <xdr:col>2</xdr:col>
      <xdr:colOff>1842573</xdr:colOff>
      <xdr:row>12</xdr:row>
      <xdr:rowOff>667288</xdr:rowOff>
    </xdr:to>
    <xdr:pic>
      <xdr:nvPicPr>
        <xdr:cNvPr id="5" name="Image 4">
          <a:hlinkClick xmlns:r="http://schemas.openxmlformats.org/officeDocument/2006/relationships" r:id="rId6"/>
          <a:extLst>
            <a:ext uri="{FF2B5EF4-FFF2-40B4-BE49-F238E27FC236}">
              <a16:creationId xmlns:a16="http://schemas.microsoft.com/office/drawing/2014/main" id="{A6AE2921-CDA4-5E5D-0291-4E607F04363D}"/>
            </a:ext>
          </a:extLst>
        </xdr:cNvPr>
        <xdr:cNvPicPr>
          <a:picLocks noChangeAspect="1"/>
        </xdr:cNvPicPr>
      </xdr:nvPicPr>
      <xdr:blipFill>
        <a:blip xmlns:r="http://schemas.openxmlformats.org/officeDocument/2006/relationships" r:embed="rId7"/>
        <a:stretch>
          <a:fillRect/>
        </a:stretch>
      </xdr:blipFill>
      <xdr:spPr>
        <a:xfrm>
          <a:off x="9783304" y="10988730"/>
          <a:ext cx="1024608" cy="602711"/>
        </a:xfrm>
        <a:prstGeom prst="rect">
          <a:avLst/>
        </a:prstGeom>
      </xdr:spPr>
    </xdr:pic>
    <xdr:clientData/>
  </xdr:twoCellAnchor>
  <xdr:twoCellAnchor editAs="oneCell">
    <xdr:from>
      <xdr:col>2</xdr:col>
      <xdr:colOff>871781</xdr:colOff>
      <xdr:row>13</xdr:row>
      <xdr:rowOff>139915</xdr:rowOff>
    </xdr:from>
    <xdr:to>
      <xdr:col>2</xdr:col>
      <xdr:colOff>1636819</xdr:colOff>
      <xdr:row>13</xdr:row>
      <xdr:rowOff>712277</xdr:rowOff>
    </xdr:to>
    <xdr:pic>
      <xdr:nvPicPr>
        <xdr:cNvPr id="6" name="Image 5">
          <a:hlinkClick xmlns:r="http://schemas.openxmlformats.org/officeDocument/2006/relationships" r:id="rId8"/>
          <a:extLst>
            <a:ext uri="{FF2B5EF4-FFF2-40B4-BE49-F238E27FC236}">
              <a16:creationId xmlns:a16="http://schemas.microsoft.com/office/drawing/2014/main" id="{67458852-1370-CD23-CD06-1650EF9202C7}"/>
            </a:ext>
          </a:extLst>
        </xdr:cNvPr>
        <xdr:cNvPicPr>
          <a:picLocks noChangeAspect="1"/>
        </xdr:cNvPicPr>
      </xdr:nvPicPr>
      <xdr:blipFill>
        <a:blip xmlns:r="http://schemas.openxmlformats.org/officeDocument/2006/relationships" r:embed="rId9"/>
        <a:stretch>
          <a:fillRect/>
        </a:stretch>
      </xdr:blipFill>
      <xdr:spPr>
        <a:xfrm>
          <a:off x="9837120" y="11785169"/>
          <a:ext cx="765038" cy="572362"/>
        </a:xfrm>
        <a:prstGeom prst="rect">
          <a:avLst/>
        </a:prstGeom>
      </xdr:spPr>
    </xdr:pic>
    <xdr:clientData/>
  </xdr:twoCellAnchor>
  <xdr:twoCellAnchor editAs="oneCell">
    <xdr:from>
      <xdr:col>2</xdr:col>
      <xdr:colOff>796440</xdr:colOff>
      <xdr:row>14</xdr:row>
      <xdr:rowOff>96865</xdr:rowOff>
    </xdr:from>
    <xdr:to>
      <xdr:col>2</xdr:col>
      <xdr:colOff>1941223</xdr:colOff>
      <xdr:row>14</xdr:row>
      <xdr:rowOff>624237</xdr:rowOff>
    </xdr:to>
    <xdr:pic>
      <xdr:nvPicPr>
        <xdr:cNvPr id="7" name="Image 6">
          <a:hlinkClick xmlns:r="http://schemas.openxmlformats.org/officeDocument/2006/relationships" r:id="rId10"/>
          <a:extLst>
            <a:ext uri="{FF2B5EF4-FFF2-40B4-BE49-F238E27FC236}">
              <a16:creationId xmlns:a16="http://schemas.microsoft.com/office/drawing/2014/main" id="{50FB38D2-6050-3024-813D-F8814D7DFCA6}"/>
            </a:ext>
          </a:extLst>
        </xdr:cNvPr>
        <xdr:cNvPicPr>
          <a:picLocks noChangeAspect="1"/>
        </xdr:cNvPicPr>
      </xdr:nvPicPr>
      <xdr:blipFill>
        <a:blip xmlns:r="http://schemas.openxmlformats.org/officeDocument/2006/relationships" r:embed="rId11"/>
        <a:stretch>
          <a:fillRect/>
        </a:stretch>
      </xdr:blipFill>
      <xdr:spPr>
        <a:xfrm>
          <a:off x="9761779" y="12506272"/>
          <a:ext cx="1144783" cy="527372"/>
        </a:xfrm>
        <a:prstGeom prst="rect">
          <a:avLst/>
        </a:prstGeom>
      </xdr:spPr>
    </xdr:pic>
    <xdr:clientData/>
  </xdr:twoCellAnchor>
  <xdr:twoCellAnchor editAs="oneCell">
    <xdr:from>
      <xdr:col>3</xdr:col>
      <xdr:colOff>215253</xdr:colOff>
      <xdr:row>10</xdr:row>
      <xdr:rowOff>204492</xdr:rowOff>
    </xdr:from>
    <xdr:to>
      <xdr:col>3</xdr:col>
      <xdr:colOff>2518474</xdr:colOff>
      <xdr:row>10</xdr:row>
      <xdr:rowOff>653171</xdr:rowOff>
    </xdr:to>
    <xdr:pic>
      <xdr:nvPicPr>
        <xdr:cNvPr id="8" name="Image 7">
          <a:hlinkClick xmlns:r="http://schemas.openxmlformats.org/officeDocument/2006/relationships" r:id="rId12"/>
          <a:extLst>
            <a:ext uri="{FF2B5EF4-FFF2-40B4-BE49-F238E27FC236}">
              <a16:creationId xmlns:a16="http://schemas.microsoft.com/office/drawing/2014/main" id="{7032D433-8090-63B5-F416-148417B11BDB}"/>
            </a:ext>
          </a:extLst>
        </xdr:cNvPr>
        <xdr:cNvPicPr>
          <a:picLocks noChangeAspect="1"/>
        </xdr:cNvPicPr>
      </xdr:nvPicPr>
      <xdr:blipFill>
        <a:blip xmlns:r="http://schemas.openxmlformats.org/officeDocument/2006/relationships" r:embed="rId13"/>
        <a:stretch>
          <a:fillRect/>
        </a:stretch>
      </xdr:blipFill>
      <xdr:spPr>
        <a:xfrm>
          <a:off x="12097287" y="9568051"/>
          <a:ext cx="2303221" cy="448679"/>
        </a:xfrm>
        <a:prstGeom prst="rect">
          <a:avLst/>
        </a:prstGeom>
      </xdr:spPr>
    </xdr:pic>
    <xdr:clientData/>
  </xdr:twoCellAnchor>
  <xdr:twoCellAnchor editAs="oneCell">
    <xdr:from>
      <xdr:col>3</xdr:col>
      <xdr:colOff>979406</xdr:colOff>
      <xdr:row>11</xdr:row>
      <xdr:rowOff>53813</xdr:rowOff>
    </xdr:from>
    <xdr:to>
      <xdr:col>3</xdr:col>
      <xdr:colOff>1855706</xdr:colOff>
      <xdr:row>11</xdr:row>
      <xdr:rowOff>434813</xdr:rowOff>
    </xdr:to>
    <xdr:pic>
      <xdr:nvPicPr>
        <xdr:cNvPr id="9" name="Image 8">
          <a:hlinkClick xmlns:r="http://schemas.openxmlformats.org/officeDocument/2006/relationships" r:id="rId14"/>
          <a:extLst>
            <a:ext uri="{FF2B5EF4-FFF2-40B4-BE49-F238E27FC236}">
              <a16:creationId xmlns:a16="http://schemas.microsoft.com/office/drawing/2014/main" id="{E41C1ABE-654D-F51E-F185-12C468ADA39B}"/>
            </a:ext>
          </a:extLst>
        </xdr:cNvPr>
        <xdr:cNvPicPr>
          <a:picLocks noChangeAspect="1"/>
        </xdr:cNvPicPr>
      </xdr:nvPicPr>
      <xdr:blipFill>
        <a:blip xmlns:r="http://schemas.openxmlformats.org/officeDocument/2006/relationships" r:embed="rId15"/>
        <a:stretch>
          <a:fillRect/>
        </a:stretch>
      </xdr:blipFill>
      <xdr:spPr>
        <a:xfrm>
          <a:off x="12861440" y="10170762"/>
          <a:ext cx="876300" cy="381000"/>
        </a:xfrm>
        <a:prstGeom prst="rect">
          <a:avLst/>
        </a:prstGeom>
      </xdr:spPr>
    </xdr:pic>
    <xdr:clientData/>
  </xdr:twoCellAnchor>
  <xdr:twoCellAnchor editAs="oneCell">
    <xdr:from>
      <xdr:col>3</xdr:col>
      <xdr:colOff>635000</xdr:colOff>
      <xdr:row>12</xdr:row>
      <xdr:rowOff>118390</xdr:rowOff>
    </xdr:from>
    <xdr:to>
      <xdr:col>3</xdr:col>
      <xdr:colOff>2281695</xdr:colOff>
      <xdr:row>12</xdr:row>
      <xdr:rowOff>544593</xdr:rowOff>
    </xdr:to>
    <xdr:pic>
      <xdr:nvPicPr>
        <xdr:cNvPr id="10" name="Image 9">
          <a:hlinkClick xmlns:r="http://schemas.openxmlformats.org/officeDocument/2006/relationships" r:id="rId16"/>
          <a:extLst>
            <a:ext uri="{FF2B5EF4-FFF2-40B4-BE49-F238E27FC236}">
              <a16:creationId xmlns:a16="http://schemas.microsoft.com/office/drawing/2014/main" id="{2ACA11C1-1F9F-D447-1E70-7F6652DEC9B6}"/>
            </a:ext>
          </a:extLst>
        </xdr:cNvPr>
        <xdr:cNvPicPr>
          <a:picLocks noChangeAspect="1"/>
        </xdr:cNvPicPr>
      </xdr:nvPicPr>
      <xdr:blipFill>
        <a:blip xmlns:r="http://schemas.openxmlformats.org/officeDocument/2006/relationships" r:embed="rId17"/>
        <a:stretch>
          <a:fillRect/>
        </a:stretch>
      </xdr:blipFill>
      <xdr:spPr>
        <a:xfrm>
          <a:off x="12517034" y="11021017"/>
          <a:ext cx="1646695" cy="426203"/>
        </a:xfrm>
        <a:prstGeom prst="rect">
          <a:avLst/>
        </a:prstGeom>
      </xdr:spPr>
    </xdr:pic>
    <xdr:clientData/>
  </xdr:twoCellAnchor>
  <xdr:twoCellAnchor editAs="oneCell">
    <xdr:from>
      <xdr:col>3</xdr:col>
      <xdr:colOff>957882</xdr:colOff>
      <xdr:row>13</xdr:row>
      <xdr:rowOff>32287</xdr:rowOff>
    </xdr:from>
    <xdr:to>
      <xdr:col>3</xdr:col>
      <xdr:colOff>1751674</xdr:colOff>
      <xdr:row>13</xdr:row>
      <xdr:rowOff>764152</xdr:rowOff>
    </xdr:to>
    <xdr:pic>
      <xdr:nvPicPr>
        <xdr:cNvPr id="11" name="Image 10">
          <a:hlinkClick xmlns:r="http://schemas.openxmlformats.org/officeDocument/2006/relationships" r:id="rId18"/>
          <a:extLst>
            <a:ext uri="{FF2B5EF4-FFF2-40B4-BE49-F238E27FC236}">
              <a16:creationId xmlns:a16="http://schemas.microsoft.com/office/drawing/2014/main" id="{1D6500B9-E376-46A4-5CB8-96F00CDD5509}"/>
            </a:ext>
          </a:extLst>
        </xdr:cNvPr>
        <xdr:cNvPicPr>
          <a:picLocks noChangeAspect="1"/>
        </xdr:cNvPicPr>
      </xdr:nvPicPr>
      <xdr:blipFill>
        <a:blip xmlns:r="http://schemas.openxmlformats.org/officeDocument/2006/relationships" r:embed="rId19"/>
        <a:stretch>
          <a:fillRect/>
        </a:stretch>
      </xdr:blipFill>
      <xdr:spPr>
        <a:xfrm>
          <a:off x="12839916" y="11645253"/>
          <a:ext cx="793792" cy="731865"/>
        </a:xfrm>
        <a:prstGeom prst="rect">
          <a:avLst/>
        </a:prstGeom>
      </xdr:spPr>
    </xdr:pic>
    <xdr:clientData/>
  </xdr:twoCellAnchor>
  <xdr:twoCellAnchor editAs="oneCell">
    <xdr:from>
      <xdr:col>3</xdr:col>
      <xdr:colOff>559662</xdr:colOff>
      <xdr:row>14</xdr:row>
      <xdr:rowOff>21525</xdr:rowOff>
    </xdr:from>
    <xdr:to>
      <xdr:col>3</xdr:col>
      <xdr:colOff>1948052</xdr:colOff>
      <xdr:row>14</xdr:row>
      <xdr:rowOff>584141</xdr:rowOff>
    </xdr:to>
    <xdr:pic>
      <xdr:nvPicPr>
        <xdr:cNvPr id="12" name="Image 11">
          <a:hlinkClick xmlns:r="http://schemas.openxmlformats.org/officeDocument/2006/relationships" r:id="rId20"/>
          <a:extLst>
            <a:ext uri="{FF2B5EF4-FFF2-40B4-BE49-F238E27FC236}">
              <a16:creationId xmlns:a16="http://schemas.microsoft.com/office/drawing/2014/main" id="{0C1C36BF-AD6D-4036-8682-C9E5B8484FF0}"/>
            </a:ext>
          </a:extLst>
        </xdr:cNvPr>
        <xdr:cNvPicPr>
          <a:picLocks noChangeAspect="1"/>
        </xdr:cNvPicPr>
      </xdr:nvPicPr>
      <xdr:blipFill>
        <a:blip xmlns:r="http://schemas.openxmlformats.org/officeDocument/2006/relationships" r:embed="rId21"/>
        <a:stretch>
          <a:fillRect/>
        </a:stretch>
      </xdr:blipFill>
      <xdr:spPr>
        <a:xfrm>
          <a:off x="12441696" y="12430932"/>
          <a:ext cx="1388390" cy="562616"/>
        </a:xfrm>
        <a:prstGeom prst="rect">
          <a:avLst/>
        </a:prstGeom>
      </xdr:spPr>
    </xdr:pic>
    <xdr:clientData/>
  </xdr:twoCellAnchor>
  <xdr:twoCellAnchor editAs="oneCell">
    <xdr:from>
      <xdr:col>3</xdr:col>
      <xdr:colOff>559660</xdr:colOff>
      <xdr:row>15</xdr:row>
      <xdr:rowOff>10763</xdr:rowOff>
    </xdr:from>
    <xdr:to>
      <xdr:col>3</xdr:col>
      <xdr:colOff>2152541</xdr:colOff>
      <xdr:row>15</xdr:row>
      <xdr:rowOff>514932</xdr:rowOff>
    </xdr:to>
    <xdr:pic>
      <xdr:nvPicPr>
        <xdr:cNvPr id="13" name="Image 12">
          <a:hlinkClick xmlns:r="http://schemas.openxmlformats.org/officeDocument/2006/relationships" r:id="rId22"/>
          <a:extLst>
            <a:ext uri="{FF2B5EF4-FFF2-40B4-BE49-F238E27FC236}">
              <a16:creationId xmlns:a16="http://schemas.microsoft.com/office/drawing/2014/main" id="{09B63CEE-47CA-2136-79A7-BA0EE892284E}"/>
            </a:ext>
          </a:extLst>
        </xdr:cNvPr>
        <xdr:cNvPicPr>
          <a:picLocks noChangeAspect="1"/>
        </xdr:cNvPicPr>
      </xdr:nvPicPr>
      <xdr:blipFill>
        <a:blip xmlns:r="http://schemas.openxmlformats.org/officeDocument/2006/relationships" r:embed="rId23"/>
        <a:stretch>
          <a:fillRect/>
        </a:stretch>
      </xdr:blipFill>
      <xdr:spPr>
        <a:xfrm>
          <a:off x="12441694" y="13119746"/>
          <a:ext cx="1592881" cy="5041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0000000}" name="Tableau1" displayName="Tableau1" ref="B5:F11" totalsRowShown="0" headerRowDxfId="44" dataDxfId="43">
  <tableColumns count="5">
    <tableColumn id="1" xr3:uid="{00000000-0010-0000-0000-000001000000}" name="Rôle du CSE" dataDxfId="42"/>
    <tableColumn id="2" xr3:uid="{00000000-0010-0000-0000-000002000000}" name="Très insatisfait" dataDxfId="41"/>
    <tableColumn id="3" xr3:uid="{00000000-0010-0000-0000-000003000000}" name="Insatisfait" dataDxfId="40"/>
    <tableColumn id="4" xr3:uid="{00000000-0010-0000-0000-000004000000}" name="Satisfait" dataDxfId="39"/>
    <tableColumn id="5" xr3:uid="{00000000-0010-0000-0000-000005000000}" name="Très satisfait" dataDxfId="3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au3" displayName="Tableau3" ref="B14:F20" totalsRowShown="0" headerRowDxfId="37" dataDxfId="36">
  <autoFilter ref="B14:F20" xr:uid="{00000000-0009-0000-0100-000014000000}">
    <filterColumn colId="0" hiddenButton="1"/>
    <filterColumn colId="1" hiddenButton="1"/>
    <filterColumn colId="2" hiddenButton="1"/>
    <filterColumn colId="3" hiddenButton="1"/>
    <filterColumn colId="4" hiddenButton="1"/>
  </autoFilter>
  <tableColumns count="5">
    <tableColumn id="1" xr3:uid="{00000000-0010-0000-0100-000001000000}" name="Fonctionnement du CSE" dataDxfId="35"/>
    <tableColumn id="2" xr3:uid="{00000000-0010-0000-0100-000002000000}" name="Très insatisfait" dataDxfId="34"/>
    <tableColumn id="3" xr3:uid="{00000000-0010-0000-0100-000003000000}" name="Insatisfait" dataDxfId="33"/>
    <tableColumn id="4" xr3:uid="{00000000-0010-0000-0100-000004000000}" name="Satisfait" dataDxfId="32"/>
    <tableColumn id="5" xr3:uid="{00000000-0010-0000-0100-000005000000}" name="Très satisfait"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eau4" displayName="Tableau4" ref="B23:F29" totalsRowShown="0" headerRowDxfId="30" dataDxfId="29">
  <tableColumns count="5">
    <tableColumn id="1" xr3:uid="{00000000-0010-0000-0200-000001000000}" name="Actions du CSE" dataDxfId="28"/>
    <tableColumn id="2" xr3:uid="{00000000-0010-0000-0200-000002000000}" name="Très insatisfait" dataDxfId="27"/>
    <tableColumn id="3" xr3:uid="{00000000-0010-0000-0200-000003000000}" name="Insatisfait" dataDxfId="26"/>
    <tableColumn id="4" xr3:uid="{00000000-0010-0000-0200-000004000000}" name="Satisfait" dataDxfId="25"/>
    <tableColumn id="5" xr3:uid="{00000000-0010-0000-0200-000005000000}" name="Très satisfait" dataDxfId="2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3000000}" name="Tableau5" displayName="Tableau5" ref="B32:F38" totalsRowShown="0" headerRowDxfId="23" dataDxfId="22">
  <tableColumns count="5">
    <tableColumn id="1" xr3:uid="{00000000-0010-0000-0300-000001000000}" name="Méthodes du CSE" dataDxfId="21"/>
    <tableColumn id="2" xr3:uid="{00000000-0010-0000-0300-000002000000}" name="Très insatisfait" dataDxfId="20"/>
    <tableColumn id="3" xr3:uid="{00000000-0010-0000-0300-000003000000}" name="Insatisfait" dataDxfId="19"/>
    <tableColumn id="4" xr3:uid="{00000000-0010-0000-0300-000004000000}" name="Satisfait" dataDxfId="18"/>
    <tableColumn id="5" xr3:uid="{00000000-0010-0000-0300-000005000000}" name="Très satisfait" dataDxfId="1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leau6" displayName="Tableau6" ref="B41:F47" totalsRowShown="0" headerRowDxfId="16" dataDxfId="15">
  <tableColumns count="5">
    <tableColumn id="1" xr3:uid="{00000000-0010-0000-0400-000001000000}" name="Compétences du CSE" dataDxfId="14"/>
    <tableColumn id="2" xr3:uid="{00000000-0010-0000-0400-000002000000}" name="Très insatisfait" dataDxfId="13"/>
    <tableColumn id="3" xr3:uid="{00000000-0010-0000-0400-000003000000}" name="Insatisfait" dataDxfId="12"/>
    <tableColumn id="4" xr3:uid="{00000000-0010-0000-0400-000004000000}" name="Satisfait" dataDxfId="11"/>
    <tableColumn id="5" xr3:uid="{00000000-0010-0000-0400-000005000000}" name="Très satisfait"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5000000}" name="Tableau7" displayName="Tableau7" ref="B50:F56" totalsRowShown="0" headerRowDxfId="9" dataDxfId="8">
  <tableColumns count="5">
    <tableColumn id="1" xr3:uid="{00000000-0010-0000-0500-000001000000}" name="Dialogue social au sein de la structure" dataDxfId="7"/>
    <tableColumn id="2" xr3:uid="{00000000-0010-0000-0500-000002000000}" name="Très insatisfait" dataDxfId="6"/>
    <tableColumn id="3" xr3:uid="{00000000-0010-0000-0500-000003000000}" name="Insatisfait" dataDxfId="5"/>
    <tableColumn id="4" xr3:uid="{00000000-0010-0000-0500-000004000000}" name="Satisfait" dataDxfId="4"/>
    <tableColumn id="5" xr3:uid="{00000000-0010-0000-0500-000005000000}" name="Très satisfait" dataDxfId="3"/>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anact.fr/areso" TargetMode="External"/><Relationship Id="rId13" Type="http://schemas.openxmlformats.org/officeDocument/2006/relationships/hyperlink" Target="https://www.anact.fr/" TargetMode="External"/><Relationship Id="rId3" Type="http://schemas.openxmlformats.org/officeDocument/2006/relationships/hyperlink" Target="https://occitanie.dreets.gouv.fr/" TargetMode="External"/><Relationship Id="rId7" Type="http://schemas.openxmlformats.org/officeDocument/2006/relationships/hyperlink" Target="http://www.prst-occitanie.fr/" TargetMode="External"/><Relationship Id="rId12" Type="http://schemas.openxmlformats.org/officeDocument/2006/relationships/hyperlink" Target="https://occitanie.aract.fr/" TargetMode="External"/><Relationship Id="rId2" Type="http://schemas.openxmlformats.org/officeDocument/2006/relationships/hyperlink" Target="https://www.presanse.fr/spsti-et-leurs-actions/" TargetMode="External"/><Relationship Id="rId16" Type="http://schemas.openxmlformats.org/officeDocument/2006/relationships/drawing" Target="../drawings/drawing4.xml"/><Relationship Id="rId1" Type="http://schemas.openxmlformats.org/officeDocument/2006/relationships/hyperlink" Target="https://www.carsat-mp.fr/home/entreprises/prevenir-vos-risques-professionnels.html" TargetMode="External"/><Relationship Id="rId6" Type="http://schemas.openxmlformats.org/officeDocument/2006/relationships/hyperlink" Target="https://www.anact.fr/guidecse" TargetMode="External"/><Relationship Id="rId11" Type="http://schemas.openxmlformats.org/officeDocument/2006/relationships/hyperlink" Target="https://www.carsat-lr.fr/home/entreprise/prevenir-risques-professionnels.html" TargetMode="External"/><Relationship Id="rId5" Type="http://schemas.openxmlformats.org/officeDocument/2006/relationships/hyperlink" Target="https://travail-emploi.gouv.fr/dialogue-social/le-comite-social-et-economique/" TargetMode="External"/><Relationship Id="rId15" Type="http://schemas.openxmlformats.org/officeDocument/2006/relationships/hyperlink" Target="https://www.msa.fr/lfp/sst" TargetMode="External"/><Relationship Id="rId10" Type="http://schemas.openxmlformats.org/officeDocument/2006/relationships/hyperlink" Target="http://www.espace-odds.fr/" TargetMode="External"/><Relationship Id="rId4" Type="http://schemas.openxmlformats.org/officeDocument/2006/relationships/hyperlink" Target="https://www.inrs.fr/demarche/comite-social-economique/ce-qu-il-faut-retenir.html" TargetMode="External"/><Relationship Id="rId9" Type="http://schemas.openxmlformats.org/officeDocument/2006/relationships/hyperlink" Target="https://www.inrs.fr/" TargetMode="External"/><Relationship Id="rId14" Type="http://schemas.openxmlformats.org/officeDocument/2006/relationships/hyperlink" Target="https://www.oppbt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H25"/>
  <sheetViews>
    <sheetView tabSelected="1" zoomScaleNormal="100" workbookViewId="0">
      <selection activeCell="J4" sqref="J4"/>
    </sheetView>
  </sheetViews>
  <sheetFormatPr baseColWidth="10" defaultRowHeight="15"/>
  <cols>
    <col min="1" max="1" width="11.5" style="12"/>
    <col min="2" max="6" width="18.33203125" style="12" customWidth="1"/>
    <col min="7" max="8" width="18.33203125" style="2" customWidth="1"/>
    <col min="9" max="16384" width="10.83203125" style="2"/>
  </cols>
  <sheetData>
    <row r="2" spans="2:8" ht="91" customHeight="1"/>
    <row r="3" spans="2:8" ht="32">
      <c r="B3" s="50" t="s">
        <v>10</v>
      </c>
      <c r="C3" s="50"/>
      <c r="D3" s="50"/>
      <c r="E3" s="50"/>
      <c r="F3" s="50"/>
      <c r="G3" s="50"/>
      <c r="H3" s="50"/>
    </row>
    <row r="4" spans="2:8" ht="76" customHeight="1">
      <c r="B4" s="50" t="s">
        <v>16</v>
      </c>
      <c r="C4" s="50"/>
      <c r="D4" s="50"/>
      <c r="E4" s="50"/>
      <c r="F4" s="50"/>
      <c r="G4" s="50"/>
      <c r="H4" s="50"/>
    </row>
    <row r="6" spans="2:8">
      <c r="B6" s="51" t="s">
        <v>36</v>
      </c>
      <c r="C6" s="51"/>
      <c r="D6" s="51"/>
      <c r="E6" s="51"/>
      <c r="F6" s="51"/>
      <c r="G6" s="51"/>
      <c r="H6" s="51"/>
    </row>
    <row r="7" spans="2:8">
      <c r="B7" s="51"/>
      <c r="C7" s="51"/>
      <c r="D7" s="51"/>
      <c r="E7" s="51"/>
      <c r="F7" s="51"/>
      <c r="G7" s="51"/>
      <c r="H7" s="51"/>
    </row>
    <row r="8" spans="2:8">
      <c r="B8" s="51"/>
      <c r="C8" s="51"/>
      <c r="D8" s="51"/>
      <c r="E8" s="51"/>
      <c r="F8" s="51"/>
      <c r="G8" s="51"/>
      <c r="H8" s="51"/>
    </row>
    <row r="9" spans="2:8">
      <c r="B9" s="51"/>
      <c r="C9" s="51"/>
      <c r="D9" s="51"/>
      <c r="E9" s="51"/>
      <c r="F9" s="51"/>
      <c r="G9" s="51"/>
      <c r="H9" s="51"/>
    </row>
    <row r="10" spans="2:8">
      <c r="B10" s="51"/>
      <c r="C10" s="51"/>
      <c r="D10" s="51"/>
      <c r="E10" s="51"/>
      <c r="F10" s="51"/>
      <c r="G10" s="51"/>
      <c r="H10" s="51"/>
    </row>
    <row r="11" spans="2:8">
      <c r="B11" s="51"/>
      <c r="C11" s="51"/>
      <c r="D11" s="51"/>
      <c r="E11" s="51"/>
      <c r="F11" s="51"/>
      <c r="G11" s="51"/>
      <c r="H11" s="51"/>
    </row>
    <row r="12" spans="2:8">
      <c r="B12" s="51"/>
      <c r="C12" s="51"/>
      <c r="D12" s="51"/>
      <c r="E12" s="51"/>
      <c r="F12" s="51"/>
      <c r="G12" s="51"/>
      <c r="H12" s="51"/>
    </row>
    <row r="13" spans="2:8">
      <c r="B13" s="51"/>
      <c r="C13" s="51"/>
      <c r="D13" s="51"/>
      <c r="E13" s="51"/>
      <c r="F13" s="51"/>
      <c r="G13" s="51"/>
      <c r="H13" s="51"/>
    </row>
    <row r="14" spans="2:8">
      <c r="B14" s="51"/>
      <c r="C14" s="51"/>
      <c r="D14" s="51"/>
      <c r="E14" s="51"/>
      <c r="F14" s="51"/>
      <c r="G14" s="51"/>
      <c r="H14" s="51"/>
    </row>
    <row r="15" spans="2:8">
      <c r="B15" s="51"/>
      <c r="C15" s="51"/>
      <c r="D15" s="51"/>
      <c r="E15" s="51"/>
      <c r="F15" s="51"/>
      <c r="G15" s="51"/>
      <c r="H15" s="51"/>
    </row>
    <row r="16" spans="2:8">
      <c r="B16" s="51"/>
      <c r="C16" s="51"/>
      <c r="D16" s="51"/>
      <c r="E16" s="51"/>
      <c r="F16" s="51"/>
      <c r="G16" s="51"/>
      <c r="H16" s="51"/>
    </row>
    <row r="17" spans="2:8">
      <c r="B17" s="51"/>
      <c r="C17" s="51"/>
      <c r="D17" s="51"/>
      <c r="E17" s="51"/>
      <c r="F17" s="51"/>
      <c r="G17" s="51"/>
      <c r="H17" s="51"/>
    </row>
    <row r="18" spans="2:8">
      <c r="B18" s="51"/>
      <c r="C18" s="51"/>
      <c r="D18" s="51"/>
      <c r="E18" s="51"/>
      <c r="F18" s="51"/>
      <c r="G18" s="51"/>
      <c r="H18" s="51"/>
    </row>
    <row r="19" spans="2:8">
      <c r="B19" s="51"/>
      <c r="C19" s="51"/>
      <c r="D19" s="51"/>
      <c r="E19" s="51"/>
      <c r="F19" s="51"/>
      <c r="G19" s="51"/>
      <c r="H19" s="51"/>
    </row>
    <row r="20" spans="2:8">
      <c r="B20" s="51"/>
      <c r="C20" s="51"/>
      <c r="D20" s="51"/>
      <c r="E20" s="51"/>
      <c r="F20" s="51"/>
      <c r="G20" s="51"/>
      <c r="H20" s="51"/>
    </row>
    <row r="21" spans="2:8">
      <c r="B21" s="51"/>
      <c r="C21" s="51"/>
      <c r="D21" s="51"/>
      <c r="E21" s="51"/>
      <c r="F21" s="51"/>
      <c r="G21" s="51"/>
      <c r="H21" s="51"/>
    </row>
    <row r="22" spans="2:8">
      <c r="B22" s="51"/>
      <c r="C22" s="51"/>
      <c r="D22" s="51"/>
      <c r="E22" s="51"/>
      <c r="F22" s="51"/>
      <c r="G22" s="51"/>
      <c r="H22" s="51"/>
    </row>
    <row r="23" spans="2:8">
      <c r="B23" s="51"/>
      <c r="C23" s="51"/>
      <c r="D23" s="51"/>
      <c r="E23" s="51"/>
      <c r="F23" s="51"/>
      <c r="G23" s="51"/>
      <c r="H23" s="51"/>
    </row>
    <row r="24" spans="2:8">
      <c r="B24" s="51"/>
      <c r="C24" s="51"/>
      <c r="D24" s="51"/>
      <c r="E24" s="51"/>
      <c r="F24" s="51"/>
      <c r="G24" s="51"/>
      <c r="H24" s="51"/>
    </row>
    <row r="25" spans="2:8" ht="283" customHeight="1">
      <c r="B25" s="51"/>
      <c r="C25" s="51"/>
      <c r="D25" s="51"/>
      <c r="E25" s="51"/>
      <c r="F25" s="51"/>
      <c r="G25" s="51"/>
      <c r="H25" s="51"/>
    </row>
  </sheetData>
  <sheetProtection algorithmName="SHA-512" hashValue="mBpH2O0RjWTwpTu+w1zRL2IzJH7ZyIdYDma71RoR6Sg7WVM7IrCMBRDxgCN959VpHyaye6Wlg26hO6Nkm+jPFA==" saltValue="LIdQbcgMylnLam2yhDysGA==" spinCount="100000" sheet="1" objects="1" scenarios="1"/>
  <mergeCells count="3">
    <mergeCell ref="B3:H3"/>
    <mergeCell ref="B4:H4"/>
    <mergeCell ref="B6:H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56"/>
  <sheetViews>
    <sheetView zoomScale="125" workbookViewId="0">
      <selection activeCell="B9" sqref="B9"/>
    </sheetView>
  </sheetViews>
  <sheetFormatPr baseColWidth="10" defaultRowHeight="20"/>
  <cols>
    <col min="1" max="1" width="10.83203125" style="20"/>
    <col min="2" max="2" width="83.83203125" style="21" customWidth="1"/>
    <col min="3" max="4" width="13" style="23" customWidth="1"/>
    <col min="5" max="5" width="11.5" style="23"/>
    <col min="6" max="6" width="12.6640625" style="23" customWidth="1"/>
    <col min="7" max="7" width="12.5" style="20" customWidth="1"/>
    <col min="8" max="9" width="1.83203125" style="17" hidden="1" customWidth="1"/>
    <col min="10" max="10" width="37.83203125" style="17" hidden="1" customWidth="1"/>
    <col min="11" max="11" width="27.1640625" style="18" hidden="1" customWidth="1"/>
    <col min="12" max="12" width="2.33203125" style="19" customWidth="1"/>
    <col min="13" max="15" width="12.5" style="20" customWidth="1"/>
    <col min="16" max="16384" width="10.83203125" style="20"/>
  </cols>
  <sheetData>
    <row r="1" spans="2:12" ht="80" customHeight="1"/>
    <row r="2" spans="2:12" ht="15" customHeight="1"/>
    <row r="3" spans="2:12" ht="80" customHeight="1">
      <c r="C3" s="52" t="s">
        <v>94</v>
      </c>
      <c r="D3" s="53"/>
      <c r="E3" s="53"/>
      <c r="F3" s="53"/>
    </row>
    <row r="5" spans="2:12" ht="42">
      <c r="B5" s="13" t="s">
        <v>4</v>
      </c>
      <c r="C5" s="14" t="s">
        <v>0</v>
      </c>
      <c r="D5" s="14" t="s">
        <v>1</v>
      </c>
      <c r="E5" s="14" t="s">
        <v>2</v>
      </c>
      <c r="F5" s="14" t="s">
        <v>3</v>
      </c>
      <c r="G5" s="15"/>
      <c r="H5" s="16"/>
    </row>
    <row r="6" spans="2:12" ht="42">
      <c r="B6" s="21" t="s">
        <v>17</v>
      </c>
      <c r="C6" s="8"/>
      <c r="D6" s="9"/>
      <c r="E6" s="10"/>
      <c r="F6" s="11"/>
      <c r="G6" s="6"/>
      <c r="H6" s="7">
        <f>COUNTIF(Tableau1[[#This Row],[Très insatisfait]:[Très satisfait]], "X")</f>
        <v>0</v>
      </c>
      <c r="I6" s="17">
        <f>SUM(H6:H11)</f>
        <v>0</v>
      </c>
      <c r="J6" s="17" t="b">
        <f>IF(Tableau1[[#This Row],[Très insatisfait]]="x", 0, IF(Tableau1[[#This Row],[Insatisfait]]="x", 1, IF(Tableau1[[#This Row],[Satisfait]]="x", 2, IF(Tableau1[[#This Row],[Très satisfait]]="x", 3))))</f>
        <v>0</v>
      </c>
      <c r="K6" s="22" t="s">
        <v>4</v>
      </c>
      <c r="L6" s="19">
        <f>SUM(J6:J11)</f>
        <v>0</v>
      </c>
    </row>
    <row r="7" spans="2:12" ht="40">
      <c r="B7" s="21" t="s">
        <v>18</v>
      </c>
      <c r="C7" s="8"/>
      <c r="D7" s="9"/>
      <c r="E7" s="10"/>
      <c r="F7" s="11"/>
      <c r="G7" s="6"/>
      <c r="H7" s="7">
        <f>COUNTIF(Tableau1[[#This Row],[Très insatisfait]:[Très satisfait]], "X")</f>
        <v>0</v>
      </c>
      <c r="J7" s="17" t="b">
        <f>IF(Tableau1[[#This Row],[Très insatisfait]]="x", 0, IF(Tableau1[[#This Row],[Insatisfait]]="x", 1, IF(Tableau1[[#This Row],[Satisfait]]="x", 2, IF(Tableau1[[#This Row],[Très satisfait]]="x", 3))))</f>
        <v>0</v>
      </c>
      <c r="K7" s="22" t="s">
        <v>5</v>
      </c>
      <c r="L7" s="19">
        <f>SUM(J15:J20)</f>
        <v>0</v>
      </c>
    </row>
    <row r="8" spans="2:12" ht="42">
      <c r="B8" s="21" t="s">
        <v>29</v>
      </c>
      <c r="C8" s="8"/>
      <c r="D8" s="9"/>
      <c r="E8" s="10"/>
      <c r="F8" s="11"/>
      <c r="G8" s="6"/>
      <c r="H8" s="7">
        <f>COUNTIF(Tableau1[[#This Row],[Très insatisfait]:[Très satisfait]], "X")</f>
        <v>0</v>
      </c>
      <c r="J8" s="17" t="b">
        <f>IF(Tableau1[[#This Row],[Très insatisfait]]="x", 0, IF(Tableau1[[#This Row],[Insatisfait]]="x", 1, IF(Tableau1[[#This Row],[Satisfait]]="x", 2, IF(Tableau1[[#This Row],[Très satisfait]]="x", 3))))</f>
        <v>0</v>
      </c>
      <c r="K8" s="22" t="s">
        <v>6</v>
      </c>
      <c r="L8" s="19">
        <f>SUM(J24:J29)</f>
        <v>0</v>
      </c>
    </row>
    <row r="9" spans="2:12" ht="63">
      <c r="B9" s="21" t="s">
        <v>42</v>
      </c>
      <c r="C9" s="8"/>
      <c r="D9" s="9"/>
      <c r="E9" s="10"/>
      <c r="F9" s="11"/>
      <c r="G9" s="6"/>
      <c r="H9" s="7">
        <f>COUNTIF(Tableau1[[#This Row],[Très insatisfait]:[Très satisfait]], "X")</f>
        <v>0</v>
      </c>
      <c r="J9" s="17" t="b">
        <f>IF(Tableau1[[#This Row],[Très insatisfait]]="x", 0, IF(Tableau1[[#This Row],[Insatisfait]]="x", 1, IF(Tableau1[[#This Row],[Satisfait]]="x", 2, IF(Tableau1[[#This Row],[Très satisfait]]="x", 3))))</f>
        <v>0</v>
      </c>
      <c r="K9" s="22" t="s">
        <v>8</v>
      </c>
      <c r="L9" s="19">
        <f>SUM(J33:J38)</f>
        <v>0</v>
      </c>
    </row>
    <row r="10" spans="2:12" ht="63">
      <c r="B10" s="21" t="s">
        <v>82</v>
      </c>
      <c r="C10" s="8"/>
      <c r="D10" s="9"/>
      <c r="E10" s="10"/>
      <c r="F10" s="11"/>
      <c r="G10" s="6"/>
      <c r="H10" s="7">
        <f>COUNTIF(Tableau1[[#This Row],[Très insatisfait]:[Très satisfait]], "X")</f>
        <v>0</v>
      </c>
      <c r="J10" s="17" t="b">
        <f>IF(Tableau1[[#This Row],[Très insatisfait]]="x", 0, IF(Tableau1[[#This Row],[Insatisfait]]="x", 1, IF(Tableau1[[#This Row],[Satisfait]]="x", 2, IF(Tableau1[[#This Row],[Très satisfait]]="x", 3))))</f>
        <v>0</v>
      </c>
      <c r="K10" s="22" t="s">
        <v>7</v>
      </c>
      <c r="L10" s="19">
        <f>SUM(J42:J47)</f>
        <v>0</v>
      </c>
    </row>
    <row r="11" spans="2:12" ht="84">
      <c r="B11" s="21" t="s">
        <v>43</v>
      </c>
      <c r="C11" s="8"/>
      <c r="D11" s="9"/>
      <c r="E11" s="10"/>
      <c r="F11" s="11"/>
      <c r="G11" s="6"/>
      <c r="H11" s="7">
        <f>COUNTIF(Tableau1[[#This Row],[Très insatisfait]:[Très satisfait]], "X")</f>
        <v>0</v>
      </c>
      <c r="J11" s="17" t="b">
        <f>IF(Tableau1[[#This Row],[Très insatisfait]]="x", 0, IF(Tableau1[[#This Row],[Insatisfait]]="x", 1, IF(Tableau1[[#This Row],[Satisfait]]="x", 2, IF(Tableau1[[#This Row],[Très satisfait]]="x", 3))))</f>
        <v>0</v>
      </c>
      <c r="K11" s="22" t="s">
        <v>19</v>
      </c>
      <c r="L11" s="19">
        <f>SUM(J51:J56)</f>
        <v>0</v>
      </c>
    </row>
    <row r="12" spans="2:12">
      <c r="H12" s="7"/>
    </row>
    <row r="13" spans="2:12">
      <c r="H13" s="7"/>
    </row>
    <row r="14" spans="2:12" ht="42">
      <c r="B14" s="13" t="s">
        <v>5</v>
      </c>
      <c r="C14" s="14" t="s">
        <v>0</v>
      </c>
      <c r="D14" s="14" t="s">
        <v>1</v>
      </c>
      <c r="E14" s="14" t="s">
        <v>2</v>
      </c>
      <c r="F14" s="14" t="s">
        <v>3</v>
      </c>
      <c r="G14" s="15"/>
      <c r="H14" s="7"/>
    </row>
    <row r="15" spans="2:12" ht="42">
      <c r="B15" s="21" t="s">
        <v>23</v>
      </c>
      <c r="C15" s="24"/>
      <c r="D15" s="25"/>
      <c r="E15" s="26"/>
      <c r="F15" s="27"/>
      <c r="H15" s="7">
        <f>COUNTIF(Tableau3[[#This Row],[Très insatisfait]:[Très satisfait]], "X")</f>
        <v>0</v>
      </c>
      <c r="I15" s="17">
        <f>SUM(H15:H20)</f>
        <v>0</v>
      </c>
      <c r="J15" s="17" t="b">
        <f>IF(Tableau3[[#This Row],[Très insatisfait]]="x", 0, IF(Tableau3[[#This Row],[Insatisfait]]="x", 1, IF(Tableau3[[#This Row],[Satisfait]]="x", 2, IF(Tableau3[[#This Row],[Très satisfait]]="x", 3))))</f>
        <v>0</v>
      </c>
    </row>
    <row r="16" spans="2:12" ht="63">
      <c r="B16" s="21" t="s">
        <v>14</v>
      </c>
      <c r="C16" s="24"/>
      <c r="D16" s="25"/>
      <c r="E16" s="26"/>
      <c r="F16" s="27"/>
      <c r="H16" s="7">
        <f>COUNTIF(Tableau3[[#This Row],[Très insatisfait]:[Très satisfait]], "X")</f>
        <v>0</v>
      </c>
      <c r="J16" s="17" t="b">
        <f>IF(Tableau3[[#This Row],[Très insatisfait]]="x", 0, IF(Tableau3[[#This Row],[Insatisfait]]="x", 1, IF(Tableau3[[#This Row],[Satisfait]]="x", 2, IF(Tableau3[[#This Row],[Très satisfait]]="x", 3))))</f>
        <v>0</v>
      </c>
    </row>
    <row r="17" spans="2:10" ht="21">
      <c r="B17" s="21" t="s">
        <v>24</v>
      </c>
      <c r="C17" s="24"/>
      <c r="D17" s="25"/>
      <c r="E17" s="26"/>
      <c r="F17" s="27"/>
      <c r="H17" s="7">
        <f>COUNTIF(Tableau3[[#This Row],[Très insatisfait]:[Très satisfait]], "X")</f>
        <v>0</v>
      </c>
      <c r="J17" s="17" t="b">
        <f>IF(Tableau3[[#This Row],[Très insatisfait]]="x", 0, IF(Tableau3[[#This Row],[Insatisfait]]="x", 1, IF(Tableau3[[#This Row],[Satisfait]]="x", 2, IF(Tableau3[[#This Row],[Très satisfait]]="x", 3))))</f>
        <v>0</v>
      </c>
    </row>
    <row r="18" spans="2:10" ht="21">
      <c r="B18" s="21" t="s">
        <v>45</v>
      </c>
      <c r="C18" s="24"/>
      <c r="D18" s="25"/>
      <c r="E18" s="26"/>
      <c r="F18" s="27"/>
      <c r="H18" s="7">
        <f>COUNTIF(Tableau3[[#This Row],[Très insatisfait]:[Très satisfait]], "X")</f>
        <v>0</v>
      </c>
      <c r="J18" s="17" t="b">
        <f>IF(Tableau3[[#This Row],[Très insatisfait]]="x", 0, IF(Tableau3[[#This Row],[Insatisfait]]="x", 1, IF(Tableau3[[#This Row],[Satisfait]]="x", 2, IF(Tableau3[[#This Row],[Très satisfait]]="x", 3))))</f>
        <v>0</v>
      </c>
    </row>
    <row r="19" spans="2:10" ht="21">
      <c r="B19" s="21" t="s">
        <v>25</v>
      </c>
      <c r="C19" s="24"/>
      <c r="D19" s="25"/>
      <c r="E19" s="26"/>
      <c r="F19" s="27"/>
      <c r="H19" s="7">
        <f>COUNTIF(Tableau3[[#This Row],[Très insatisfait]:[Très satisfait]], "X")</f>
        <v>0</v>
      </c>
      <c r="J19" s="17" t="b">
        <f>IF(Tableau3[[#This Row],[Très insatisfait]]="x", 0, IF(Tableau3[[#This Row],[Insatisfait]]="x", 1, IF(Tableau3[[#This Row],[Satisfait]]="x", 2, IF(Tableau3[[#This Row],[Très satisfait]]="x", 3))))</f>
        <v>0</v>
      </c>
    </row>
    <row r="20" spans="2:10" ht="42">
      <c r="B20" s="21" t="s">
        <v>46</v>
      </c>
      <c r="C20" s="24"/>
      <c r="D20" s="25"/>
      <c r="E20" s="26"/>
      <c r="F20" s="27"/>
      <c r="H20" s="7">
        <f>COUNTIF(Tableau3[[#This Row],[Très insatisfait]:[Très satisfait]], "X")</f>
        <v>0</v>
      </c>
      <c r="J20" s="17" t="b">
        <f>IF(Tableau3[[#This Row],[Très insatisfait]]="x", 0, IF(Tableau3[[#This Row],[Insatisfait]]="x", 1, IF(Tableau3[[#This Row],[Satisfait]]="x", 2, IF(Tableau3[[#This Row],[Très satisfait]]="x", 3))))</f>
        <v>0</v>
      </c>
    </row>
    <row r="21" spans="2:10">
      <c r="H21" s="7"/>
    </row>
    <row r="22" spans="2:10">
      <c r="H22" s="7"/>
    </row>
    <row r="23" spans="2:10" ht="42">
      <c r="B23" s="13" t="s">
        <v>6</v>
      </c>
      <c r="C23" s="14" t="s">
        <v>0</v>
      </c>
      <c r="D23" s="14" t="s">
        <v>1</v>
      </c>
      <c r="E23" s="14" t="s">
        <v>2</v>
      </c>
      <c r="F23" s="14" t="s">
        <v>3</v>
      </c>
      <c r="G23" s="15"/>
      <c r="H23" s="7"/>
    </row>
    <row r="24" spans="2:10" ht="42">
      <c r="B24" s="21" t="s">
        <v>34</v>
      </c>
      <c r="C24" s="8"/>
      <c r="D24" s="9"/>
      <c r="E24" s="10"/>
      <c r="F24" s="11"/>
      <c r="G24" s="6"/>
      <c r="H24" s="7">
        <f>COUNTIF(Tableau4[[#This Row],[Très insatisfait]:[Très satisfait]], "X")</f>
        <v>0</v>
      </c>
      <c r="I24" s="17">
        <f>SUM(H24:H29)</f>
        <v>0</v>
      </c>
      <c r="J24" s="17" t="b">
        <f>IF(Tableau4[[#This Row],[Très insatisfait]]="x", 0, IF(Tableau4[[#This Row],[Insatisfait]]="x", 1, IF(Tableau4[[#This Row],[Satisfait]]="x", 2, IF(Tableau4[[#This Row],[Très satisfait]]="x", 3))))</f>
        <v>0</v>
      </c>
    </row>
    <row r="25" spans="2:10" ht="42">
      <c r="B25" s="21" t="s">
        <v>30</v>
      </c>
      <c r="C25" s="8"/>
      <c r="D25" s="9"/>
      <c r="E25" s="10"/>
      <c r="F25" s="11"/>
      <c r="G25" s="6"/>
      <c r="H25" s="7">
        <f>COUNTIF(Tableau4[[#This Row],[Très insatisfait]:[Très satisfait]], "X")</f>
        <v>0</v>
      </c>
      <c r="J25" s="17" t="b">
        <f>IF(Tableau4[[#This Row],[Très insatisfait]]="x", 0, IF(Tableau4[[#This Row],[Insatisfait]]="x", 1, IF(Tableau4[[#This Row],[Satisfait]]="x", 2, IF(Tableau4[[#This Row],[Très satisfait]]="x", 3))))</f>
        <v>0</v>
      </c>
    </row>
    <row r="26" spans="2:10" ht="21">
      <c r="B26" s="21" t="s">
        <v>83</v>
      </c>
      <c r="C26" s="8"/>
      <c r="D26" s="9"/>
      <c r="E26" s="10"/>
      <c r="F26" s="11"/>
      <c r="G26" s="6"/>
      <c r="H26" s="7">
        <f>COUNTIF(Tableau4[[#This Row],[Très insatisfait]:[Très satisfait]], "X")</f>
        <v>0</v>
      </c>
      <c r="J26" s="17" t="b">
        <f>IF(Tableau4[[#This Row],[Très insatisfait]]="x", 0, IF(Tableau4[[#This Row],[Insatisfait]]="x", 1, IF(Tableau4[[#This Row],[Satisfait]]="x", 2, IF(Tableau4[[#This Row],[Très satisfait]]="x", 3))))</f>
        <v>0</v>
      </c>
    </row>
    <row r="27" spans="2:10" ht="21">
      <c r="B27" s="21" t="s">
        <v>28</v>
      </c>
      <c r="C27" s="8"/>
      <c r="D27" s="9"/>
      <c r="E27" s="10"/>
      <c r="F27" s="11"/>
      <c r="G27" s="6"/>
      <c r="H27" s="7">
        <f>COUNTIF(Tableau4[[#This Row],[Très insatisfait]:[Très satisfait]], "X")</f>
        <v>0</v>
      </c>
      <c r="J27" s="17" t="b">
        <f>IF(Tableau4[[#This Row],[Très insatisfait]]="x", 0, IF(Tableau4[[#This Row],[Insatisfait]]="x", 1, IF(Tableau4[[#This Row],[Satisfait]]="x", 2, IF(Tableau4[[#This Row],[Très satisfait]]="x", 3))))</f>
        <v>0</v>
      </c>
    </row>
    <row r="28" spans="2:10" ht="42">
      <c r="B28" s="21" t="s">
        <v>37</v>
      </c>
      <c r="C28" s="8"/>
      <c r="D28" s="9"/>
      <c r="E28" s="10"/>
      <c r="F28" s="11"/>
      <c r="G28" s="6"/>
      <c r="H28" s="7">
        <f>COUNTIF(Tableau4[[#This Row],[Très insatisfait]:[Très satisfait]], "X")</f>
        <v>0</v>
      </c>
      <c r="J28" s="17" t="b">
        <f>IF(Tableau4[[#This Row],[Très insatisfait]]="x", 0, IF(Tableau4[[#This Row],[Insatisfait]]="x", 1, IF(Tableau4[[#This Row],[Satisfait]]="x", 2, IF(Tableau4[[#This Row],[Très satisfait]]="x", 3))))</f>
        <v>0</v>
      </c>
    </row>
    <row r="29" spans="2:10" ht="42">
      <c r="B29" s="21" t="s">
        <v>27</v>
      </c>
      <c r="C29" s="8"/>
      <c r="D29" s="9"/>
      <c r="E29" s="10"/>
      <c r="F29" s="11"/>
      <c r="G29" s="6"/>
      <c r="H29" s="7">
        <f>COUNTIF(Tableau4[[#This Row],[Très insatisfait]:[Très satisfait]], "X")</f>
        <v>0</v>
      </c>
      <c r="J29" s="17" t="b">
        <f>IF(Tableau4[[#This Row],[Très insatisfait]]="x", 0, IF(Tableau4[[#This Row],[Insatisfait]]="x", 1, IF(Tableau4[[#This Row],[Satisfait]]="x", 2, IF(Tableau4[[#This Row],[Très satisfait]]="x", 3))))</f>
        <v>0</v>
      </c>
    </row>
    <row r="30" spans="2:10">
      <c r="H30" s="7"/>
    </row>
    <row r="31" spans="2:10">
      <c r="H31" s="7"/>
    </row>
    <row r="32" spans="2:10" ht="42">
      <c r="B32" s="13" t="s">
        <v>8</v>
      </c>
      <c r="C32" s="14" t="s">
        <v>0</v>
      </c>
      <c r="D32" s="14" t="s">
        <v>1</v>
      </c>
      <c r="E32" s="14" t="s">
        <v>2</v>
      </c>
      <c r="F32" s="14" t="s">
        <v>3</v>
      </c>
      <c r="G32" s="15"/>
      <c r="H32" s="7"/>
    </row>
    <row r="33" spans="2:10" ht="42">
      <c r="B33" s="21" t="s">
        <v>38</v>
      </c>
      <c r="C33" s="8"/>
      <c r="D33" s="9"/>
      <c r="E33" s="10"/>
      <c r="F33" s="11"/>
      <c r="G33" s="6"/>
      <c r="H33" s="7">
        <f>COUNTIF(Tableau5[[#This Row],[Très insatisfait]:[Très satisfait]], "X")</f>
        <v>0</v>
      </c>
      <c r="I33" s="17">
        <f>SUM(H33:H38)</f>
        <v>0</v>
      </c>
      <c r="J33" s="17" t="b">
        <f>IF(Tableau5[[#This Row],[Très insatisfait]]="x", 0, IF(Tableau5[[#This Row],[Insatisfait]]="x", 1, IF(Tableau5[[#This Row],[Satisfait]]="x", 2, IF(Tableau5[[#This Row],[Très satisfait]]="x", 3))))</f>
        <v>0</v>
      </c>
    </row>
    <row r="34" spans="2:10" ht="42">
      <c r="B34" s="21" t="s">
        <v>15</v>
      </c>
      <c r="C34" s="8"/>
      <c r="D34" s="9"/>
      <c r="E34" s="10"/>
      <c r="F34" s="11"/>
      <c r="G34" s="6"/>
      <c r="H34" s="7">
        <f>COUNTIF(Tableau5[[#This Row],[Très insatisfait]:[Très satisfait]], "X")</f>
        <v>0</v>
      </c>
      <c r="J34" s="17" t="b">
        <f>IF(Tableau5[[#This Row],[Très insatisfait]]="x", 0, IF(Tableau5[[#This Row],[Insatisfait]]="x", 1, IF(Tableau5[[#This Row],[Satisfait]]="x", 2, IF(Tableau5[[#This Row],[Très satisfait]]="x", 3))))</f>
        <v>0</v>
      </c>
    </row>
    <row r="35" spans="2:10" ht="42">
      <c r="B35" s="21" t="s">
        <v>47</v>
      </c>
      <c r="C35" s="8"/>
      <c r="D35" s="9"/>
      <c r="E35" s="10"/>
      <c r="F35" s="11"/>
      <c r="G35" s="6"/>
      <c r="H35" s="7">
        <f>COUNTIF(Tableau5[[#This Row],[Très insatisfait]:[Très satisfait]], "X")</f>
        <v>0</v>
      </c>
      <c r="J35" s="17" t="b">
        <f>IF(Tableau5[[#This Row],[Très insatisfait]]="x", 0, IF(Tableau5[[#This Row],[Insatisfait]]="x", 1, IF(Tableau5[[#This Row],[Satisfait]]="x", 2, IF(Tableau5[[#This Row],[Très satisfait]]="x", 3))))</f>
        <v>0</v>
      </c>
    </row>
    <row r="36" spans="2:10" ht="42">
      <c r="B36" s="21" t="s">
        <v>48</v>
      </c>
      <c r="C36" s="8"/>
      <c r="D36" s="9"/>
      <c r="E36" s="10"/>
      <c r="F36" s="11"/>
      <c r="G36" s="6"/>
      <c r="H36" s="7">
        <f>COUNTIF(Tableau5[[#This Row],[Très insatisfait]:[Très satisfait]], "X")</f>
        <v>0</v>
      </c>
      <c r="J36" s="17" t="b">
        <f>IF(Tableau5[[#This Row],[Très insatisfait]]="x", 0, IF(Tableau5[[#This Row],[Insatisfait]]="x", 1, IF(Tableau5[[#This Row],[Satisfait]]="x", 2, IF(Tableau5[[#This Row],[Très satisfait]]="x", 3))))</f>
        <v>0</v>
      </c>
    </row>
    <row r="37" spans="2:10" ht="46" customHeight="1">
      <c r="B37" s="21" t="s">
        <v>9</v>
      </c>
      <c r="C37" s="8"/>
      <c r="D37" s="9"/>
      <c r="E37" s="10"/>
      <c r="F37" s="11"/>
      <c r="G37" s="6"/>
      <c r="H37" s="7">
        <f>COUNTIF(Tableau5[[#This Row],[Très insatisfait]:[Très satisfait]], "X")</f>
        <v>0</v>
      </c>
      <c r="J37" s="17" t="b">
        <f>IF(Tableau5[[#This Row],[Très insatisfait]]="x", 0, IF(Tableau5[[#This Row],[Insatisfait]]="x", 1, IF(Tableau5[[#This Row],[Satisfait]]="x", 2, IF(Tableau5[[#This Row],[Très satisfait]]="x", 3))))</f>
        <v>0</v>
      </c>
    </row>
    <row r="38" spans="2:10" ht="42">
      <c r="B38" s="21" t="s">
        <v>26</v>
      </c>
      <c r="C38" s="8"/>
      <c r="D38" s="9"/>
      <c r="E38" s="10"/>
      <c r="F38" s="11"/>
      <c r="G38" s="6"/>
      <c r="H38" s="7">
        <f>COUNTIF(Tableau5[[#This Row],[Très insatisfait]:[Très satisfait]], "X")</f>
        <v>0</v>
      </c>
      <c r="J38" s="17" t="b">
        <f>IF(Tableau5[[#This Row],[Très insatisfait]]="x", 0, IF(Tableau5[[#This Row],[Insatisfait]]="x", 1, IF(Tableau5[[#This Row],[Satisfait]]="x", 2, IF(Tableau5[[#This Row],[Très satisfait]]="x", 3))))</f>
        <v>0</v>
      </c>
    </row>
    <row r="39" spans="2:10">
      <c r="H39" s="7"/>
    </row>
    <row r="40" spans="2:10">
      <c r="H40" s="7"/>
    </row>
    <row r="41" spans="2:10" ht="42">
      <c r="B41" s="13" t="s">
        <v>7</v>
      </c>
      <c r="C41" s="14" t="s">
        <v>0</v>
      </c>
      <c r="D41" s="14" t="s">
        <v>1</v>
      </c>
      <c r="E41" s="14" t="s">
        <v>2</v>
      </c>
      <c r="F41" s="14" t="s">
        <v>3</v>
      </c>
      <c r="G41" s="15"/>
      <c r="H41" s="7"/>
    </row>
    <row r="42" spans="2:10" ht="42">
      <c r="B42" s="21" t="s">
        <v>21</v>
      </c>
      <c r="C42" s="8"/>
      <c r="D42" s="9"/>
      <c r="E42" s="10"/>
      <c r="F42" s="11"/>
      <c r="G42" s="6"/>
      <c r="H42" s="7">
        <f>COUNTIF(Tableau6[[#This Row],[Très insatisfait]:[Très satisfait]], "X")</f>
        <v>0</v>
      </c>
      <c r="I42" s="17">
        <f>SUM(H42:H47)</f>
        <v>0</v>
      </c>
      <c r="J42" s="17" t="b">
        <f>IF(Tableau6[[#This Row],[Très insatisfait]]="x", 0, IF(Tableau6[[#This Row],[Insatisfait]]="x", 1, IF(Tableau6[[#This Row],[Satisfait]]="x", 2, IF(Tableau6[[#This Row],[Très satisfait]]="x", 3))))</f>
        <v>0</v>
      </c>
    </row>
    <row r="43" spans="2:10" ht="42">
      <c r="B43" s="21" t="s">
        <v>41</v>
      </c>
      <c r="C43" s="8"/>
      <c r="D43" s="9"/>
      <c r="E43" s="10"/>
      <c r="F43" s="11"/>
      <c r="G43" s="6"/>
      <c r="H43" s="7">
        <f>COUNTIF(Tableau6[[#This Row],[Très insatisfait]:[Très satisfait]], "X")</f>
        <v>0</v>
      </c>
      <c r="J43" s="17" t="b">
        <f>IF(Tableau6[[#This Row],[Très insatisfait]]="x", 0, IF(Tableau6[[#This Row],[Insatisfait]]="x", 1, IF(Tableau6[[#This Row],[Satisfait]]="x", 2, IF(Tableau6[[#This Row],[Très satisfait]]="x", 3))))</f>
        <v>0</v>
      </c>
    </row>
    <row r="44" spans="2:10" ht="42">
      <c r="B44" s="21" t="s">
        <v>22</v>
      </c>
      <c r="C44" s="8"/>
      <c r="D44" s="9"/>
      <c r="E44" s="10"/>
      <c r="F44" s="11"/>
      <c r="G44" s="6"/>
      <c r="H44" s="7">
        <f>COUNTIF(Tableau6[[#This Row],[Très insatisfait]:[Très satisfait]], "X")</f>
        <v>0</v>
      </c>
      <c r="J44" s="17" t="b">
        <f>IF(Tableau6[[#This Row],[Très insatisfait]]="x", 0, IF(Tableau6[[#This Row],[Insatisfait]]="x", 1, IF(Tableau6[[#This Row],[Satisfait]]="x", 2, IF(Tableau6[[#This Row],[Très satisfait]]="x", 3))))</f>
        <v>0</v>
      </c>
    </row>
    <row r="45" spans="2:10" ht="21">
      <c r="B45" s="21" t="s">
        <v>39</v>
      </c>
      <c r="C45" s="8"/>
      <c r="D45" s="9"/>
      <c r="E45" s="10"/>
      <c r="F45" s="11"/>
      <c r="G45" s="6"/>
      <c r="H45" s="7">
        <f>COUNTIF(Tableau6[[#This Row],[Très insatisfait]:[Très satisfait]], "X")</f>
        <v>0</v>
      </c>
      <c r="J45" s="17" t="b">
        <f>IF(Tableau6[[#This Row],[Très insatisfait]]="x", 0, IF(Tableau6[[#This Row],[Insatisfait]]="x", 1, IF(Tableau6[[#This Row],[Satisfait]]="x", 2, IF(Tableau6[[#This Row],[Très satisfait]]="x", 3))))</f>
        <v>0</v>
      </c>
    </row>
    <row r="46" spans="2:10" ht="42">
      <c r="B46" s="21" t="s">
        <v>40</v>
      </c>
      <c r="C46" s="8"/>
      <c r="D46" s="9"/>
      <c r="E46" s="10"/>
      <c r="F46" s="11"/>
      <c r="G46" s="6"/>
      <c r="H46" s="7">
        <f>COUNTIF(Tableau6[[#This Row],[Très insatisfait]:[Très satisfait]], "X")</f>
        <v>0</v>
      </c>
      <c r="J46" s="17" t="b">
        <f>IF(Tableau6[[#This Row],[Très insatisfait]]="x", 0, IF(Tableau6[[#This Row],[Insatisfait]]="x", 1, IF(Tableau6[[#This Row],[Satisfait]]="x", 2, IF(Tableau6[[#This Row],[Très satisfait]]="x", 3))))</f>
        <v>0</v>
      </c>
    </row>
    <row r="47" spans="2:10" ht="42">
      <c r="B47" s="21" t="s">
        <v>84</v>
      </c>
      <c r="C47" s="8"/>
      <c r="D47" s="9"/>
      <c r="E47" s="10"/>
      <c r="F47" s="11"/>
      <c r="G47" s="6"/>
      <c r="H47" s="7">
        <f>COUNTIF(Tableau6[[#This Row],[Très insatisfait]:[Très satisfait]], "X")</f>
        <v>0</v>
      </c>
      <c r="J47" s="17" t="b">
        <f>IF(Tableau6[[#This Row],[Très insatisfait]]="x", 0, IF(Tableau6[[#This Row],[Insatisfait]]="x", 1, IF(Tableau6[[#This Row],[Satisfait]]="x", 2, IF(Tableau6[[#This Row],[Très satisfait]]="x", 3))))</f>
        <v>0</v>
      </c>
    </row>
    <row r="49" spans="2:10">
      <c r="H49" s="7"/>
    </row>
    <row r="50" spans="2:10" ht="42">
      <c r="B50" s="13" t="s">
        <v>19</v>
      </c>
      <c r="C50" s="14" t="s">
        <v>0</v>
      </c>
      <c r="D50" s="14" t="s">
        <v>1</v>
      </c>
      <c r="E50" s="14" t="s">
        <v>2</v>
      </c>
      <c r="F50" s="14" t="s">
        <v>3</v>
      </c>
      <c r="G50" s="15"/>
      <c r="H50" s="7"/>
    </row>
    <row r="51" spans="2:10" ht="42">
      <c r="B51" s="21" t="s">
        <v>35</v>
      </c>
      <c r="C51" s="8"/>
      <c r="D51" s="9"/>
      <c r="E51" s="10"/>
      <c r="F51" s="11"/>
      <c r="G51" s="6"/>
      <c r="H51" s="7">
        <f>COUNTIF(Tableau7[[#This Row],[Très insatisfait]:[Très satisfait]], "X")</f>
        <v>0</v>
      </c>
      <c r="I51" s="17">
        <f>SUM(H51:H56)</f>
        <v>0</v>
      </c>
      <c r="J51" s="17" t="b">
        <f>IF(Tableau7[[#This Row],[Très insatisfait]]="x", 0, IF(Tableau7[[#This Row],[Insatisfait]]="x", 1, IF(Tableau7[[#This Row],[Satisfait]]="x", 2, IF(Tableau7[[#This Row],[Très satisfait]]="x", 3))))</f>
        <v>0</v>
      </c>
    </row>
    <row r="52" spans="2:10" ht="42">
      <c r="B52" s="21" t="s">
        <v>44</v>
      </c>
      <c r="C52" s="8"/>
      <c r="D52" s="9"/>
      <c r="E52" s="10"/>
      <c r="F52" s="11"/>
      <c r="G52" s="6"/>
      <c r="H52" s="7">
        <f>COUNTIF(Tableau7[[#This Row],[Très insatisfait]:[Très satisfait]], "X")</f>
        <v>0</v>
      </c>
      <c r="J52" s="17" t="b">
        <f>IF(Tableau7[[#This Row],[Très insatisfait]]="x", 0, IF(Tableau7[[#This Row],[Insatisfait]]="x", 1, IF(Tableau7[[#This Row],[Satisfait]]="x", 2, IF(Tableau7[[#This Row],[Très satisfait]]="x", 3))))</f>
        <v>0</v>
      </c>
    </row>
    <row r="53" spans="2:10" ht="42">
      <c r="B53" s="21" t="s">
        <v>33</v>
      </c>
      <c r="C53" s="8"/>
      <c r="D53" s="9"/>
      <c r="E53" s="10"/>
      <c r="F53" s="11"/>
      <c r="G53" s="6"/>
      <c r="H53" s="7">
        <f>COUNTIF(Tableau7[[#This Row],[Très insatisfait]:[Très satisfait]], "X")</f>
        <v>0</v>
      </c>
      <c r="J53" s="17" t="b">
        <f>IF(Tableau7[[#This Row],[Très insatisfait]]="x", 0, IF(Tableau7[[#This Row],[Insatisfait]]="x", 1, IF(Tableau7[[#This Row],[Satisfait]]="x", 2, IF(Tableau7[[#This Row],[Très satisfait]]="x", 3))))</f>
        <v>0</v>
      </c>
    </row>
    <row r="54" spans="2:10" ht="44" customHeight="1">
      <c r="B54" s="21" t="s">
        <v>32</v>
      </c>
      <c r="C54" s="8"/>
      <c r="D54" s="9"/>
      <c r="E54" s="10"/>
      <c r="F54" s="11"/>
      <c r="G54" s="6"/>
      <c r="H54" s="7">
        <f>COUNTIF(Tableau7[[#This Row],[Très insatisfait]:[Très satisfait]], "X")</f>
        <v>0</v>
      </c>
      <c r="J54" s="17" t="b">
        <f>IF(Tableau7[[#This Row],[Très insatisfait]]="x", 0, IF(Tableau7[[#This Row],[Insatisfait]]="x", 1, IF(Tableau7[[#This Row],[Satisfait]]="x", 2, IF(Tableau7[[#This Row],[Très satisfait]]="x", 3))))</f>
        <v>0</v>
      </c>
    </row>
    <row r="55" spans="2:10" ht="42">
      <c r="B55" s="21" t="s">
        <v>31</v>
      </c>
      <c r="C55" s="8"/>
      <c r="D55" s="9"/>
      <c r="E55" s="10"/>
      <c r="F55" s="11"/>
      <c r="G55" s="6"/>
      <c r="H55" s="7">
        <f>COUNTIF(Tableau7[[#This Row],[Très insatisfait]:[Très satisfait]], "X")</f>
        <v>0</v>
      </c>
      <c r="J55" s="17" t="b">
        <f>IF(Tableau7[[#This Row],[Très insatisfait]]="x", 0, IF(Tableau7[[#This Row],[Insatisfait]]="x", 1, IF(Tableau7[[#This Row],[Satisfait]]="x", 2, IF(Tableau7[[#This Row],[Très satisfait]]="x", 3))))</f>
        <v>0</v>
      </c>
    </row>
    <row r="56" spans="2:10" ht="42">
      <c r="B56" s="21" t="s">
        <v>20</v>
      </c>
      <c r="C56" s="8"/>
      <c r="D56" s="9"/>
      <c r="E56" s="10"/>
      <c r="F56" s="11"/>
      <c r="G56" s="6"/>
      <c r="H56" s="7">
        <f>COUNTIF(Tableau7[[#This Row],[Très insatisfait]:[Très satisfait]], "X")</f>
        <v>0</v>
      </c>
      <c r="J56" s="17" t="b">
        <f>IF(Tableau7[[#This Row],[Très insatisfait]]="x", 0, IF(Tableau7[[#This Row],[Insatisfait]]="x", 1, IF(Tableau7[[#This Row],[Satisfait]]="x", 2, IF(Tableau7[[#This Row],[Très satisfait]]="x", 3))))</f>
        <v>0</v>
      </c>
    </row>
  </sheetData>
  <sheetProtection algorithmName="SHA-512" hashValue="v754XvfaeHiLbHsq9KCv1dTbjttYRV//7hU2DbMfVS7EvQKQhYtinmbgR6Zm4YKyReQGNKD07Y6P8Sl8xc5izQ==" saltValue="pfT1nCPgVNtEb8p9SSv5yA==" spinCount="100000" sheet="1" objects="1" scenarios="1"/>
  <mergeCells count="1">
    <mergeCell ref="C3:F3"/>
  </mergeCells>
  <pageMargins left="0.7" right="0.7" top="0.75" bottom="0.75" header="0.3" footer="0.3"/>
  <drawing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84"/>
  <sheetViews>
    <sheetView zoomScale="60" zoomScaleNormal="60" workbookViewId="0">
      <selection activeCell="H61" sqref="H61"/>
    </sheetView>
  </sheetViews>
  <sheetFormatPr baseColWidth="10" defaultRowHeight="15"/>
  <cols>
    <col min="1" max="7" width="10.83203125" style="2"/>
    <col min="8" max="8" width="14.1640625" style="2" bestFit="1" customWidth="1"/>
    <col min="9" max="14" width="10.83203125" style="2"/>
    <col min="15" max="15" width="26.1640625" style="2" customWidth="1"/>
    <col min="16" max="16" width="52" style="2" customWidth="1"/>
    <col min="17" max="16384" width="10.83203125" style="2"/>
  </cols>
  <sheetData>
    <row r="1" ht="127" customHeight="1"/>
    <row r="58" spans="2:16" ht="29" customHeight="1">
      <c r="B58" s="3" t="s">
        <v>11</v>
      </c>
      <c r="C58" s="4"/>
      <c r="D58" s="4"/>
      <c r="E58" s="4"/>
      <c r="F58" s="4"/>
      <c r="G58" s="4"/>
      <c r="H58" s="4"/>
      <c r="J58" s="54" t="s">
        <v>85</v>
      </c>
      <c r="K58" s="54"/>
      <c r="L58" s="54"/>
      <c r="M58" s="54"/>
      <c r="N58" s="54"/>
      <c r="O58" s="54"/>
      <c r="P58" s="54"/>
    </row>
    <row r="59" spans="2:16" ht="29">
      <c r="B59" s="4"/>
      <c r="C59" s="4"/>
      <c r="D59" s="4"/>
      <c r="E59" s="4"/>
      <c r="F59" s="4"/>
      <c r="G59" s="4"/>
      <c r="H59" s="4"/>
      <c r="J59" s="54"/>
      <c r="K59" s="54"/>
      <c r="L59" s="54"/>
      <c r="M59" s="54"/>
      <c r="N59" s="54"/>
      <c r="O59" s="54"/>
      <c r="P59" s="54"/>
    </row>
    <row r="60" spans="2:16" ht="29">
      <c r="B60" s="55" t="s">
        <v>12</v>
      </c>
      <c r="C60" s="56"/>
      <c r="D60" s="56"/>
      <c r="E60" s="56"/>
      <c r="F60" s="56"/>
      <c r="G60" s="57"/>
      <c r="H60" s="5" t="s">
        <v>13</v>
      </c>
      <c r="J60" s="54"/>
      <c r="K60" s="54"/>
      <c r="L60" s="54"/>
      <c r="M60" s="54"/>
      <c r="N60" s="54"/>
      <c r="O60" s="54"/>
      <c r="P60" s="54"/>
    </row>
    <row r="61" spans="2:16" ht="29">
      <c r="B61" s="58" t="s">
        <v>4</v>
      </c>
      <c r="C61" s="58"/>
      <c r="D61" s="58"/>
      <c r="E61" s="58"/>
      <c r="F61" s="58"/>
      <c r="G61" s="58"/>
      <c r="H61" s="5">
        <f>AUTODIAGNOSTIC!L6</f>
        <v>0</v>
      </c>
      <c r="J61" s="54"/>
      <c r="K61" s="54"/>
      <c r="L61" s="54"/>
      <c r="M61" s="54"/>
      <c r="N61" s="54"/>
      <c r="O61" s="54"/>
      <c r="P61" s="54"/>
    </row>
    <row r="62" spans="2:16" ht="29">
      <c r="B62" s="59" t="s">
        <v>5</v>
      </c>
      <c r="C62" s="60"/>
      <c r="D62" s="60"/>
      <c r="E62" s="60"/>
      <c r="F62" s="60"/>
      <c r="G62" s="61"/>
      <c r="H62" s="5">
        <f>AUTODIAGNOSTIC!L7</f>
        <v>0</v>
      </c>
      <c r="J62" s="54"/>
      <c r="K62" s="54"/>
      <c r="L62" s="54"/>
      <c r="M62" s="54"/>
      <c r="N62" s="54"/>
      <c r="O62" s="54"/>
      <c r="P62" s="54"/>
    </row>
    <row r="63" spans="2:16" ht="29">
      <c r="B63" s="59" t="s">
        <v>6</v>
      </c>
      <c r="C63" s="60"/>
      <c r="D63" s="60"/>
      <c r="E63" s="60"/>
      <c r="F63" s="60"/>
      <c r="G63" s="61"/>
      <c r="H63" s="5">
        <f>AUTODIAGNOSTIC!L8</f>
        <v>0</v>
      </c>
      <c r="J63" s="54"/>
      <c r="K63" s="54"/>
      <c r="L63" s="54"/>
      <c r="M63" s="54"/>
      <c r="N63" s="54"/>
      <c r="O63" s="54"/>
      <c r="P63" s="54"/>
    </row>
    <row r="64" spans="2:16" ht="29">
      <c r="B64" s="59" t="s">
        <v>8</v>
      </c>
      <c r="C64" s="60"/>
      <c r="D64" s="60"/>
      <c r="E64" s="60"/>
      <c r="F64" s="60"/>
      <c r="G64" s="61"/>
      <c r="H64" s="5">
        <f>AUTODIAGNOSTIC!L9</f>
        <v>0</v>
      </c>
      <c r="J64" s="54"/>
      <c r="K64" s="54"/>
      <c r="L64" s="54"/>
      <c r="M64" s="54"/>
      <c r="N64" s="54"/>
      <c r="O64" s="54"/>
      <c r="P64" s="54"/>
    </row>
    <row r="65" spans="2:16" ht="29">
      <c r="B65" s="59" t="s">
        <v>7</v>
      </c>
      <c r="C65" s="60"/>
      <c r="D65" s="60"/>
      <c r="E65" s="60"/>
      <c r="F65" s="60"/>
      <c r="G65" s="61"/>
      <c r="H65" s="5">
        <f>AUTODIAGNOSTIC!L10</f>
        <v>0</v>
      </c>
      <c r="J65" s="54"/>
      <c r="K65" s="54"/>
      <c r="L65" s="54"/>
      <c r="M65" s="54"/>
      <c r="N65" s="54"/>
      <c r="O65" s="54"/>
      <c r="P65" s="54"/>
    </row>
    <row r="66" spans="2:16" ht="60" customHeight="1">
      <c r="B66" s="59" t="s">
        <v>19</v>
      </c>
      <c r="C66" s="60"/>
      <c r="D66" s="60"/>
      <c r="E66" s="60"/>
      <c r="F66" s="60"/>
      <c r="G66" s="61"/>
      <c r="H66" s="5">
        <f>AUTODIAGNOSTIC!L11</f>
        <v>0</v>
      </c>
      <c r="J66" s="54"/>
      <c r="K66" s="54"/>
      <c r="L66" s="54"/>
      <c r="M66" s="54"/>
      <c r="N66" s="54"/>
      <c r="O66" s="54"/>
      <c r="P66" s="54"/>
    </row>
    <row r="67" spans="2:16" ht="15" customHeight="1">
      <c r="J67" s="54"/>
      <c r="K67" s="54"/>
      <c r="L67" s="54"/>
      <c r="M67" s="54"/>
      <c r="N67" s="54"/>
      <c r="O67" s="54"/>
      <c r="P67" s="54"/>
    </row>
    <row r="68" spans="2:16" ht="15" customHeight="1">
      <c r="J68" s="54"/>
      <c r="K68" s="54"/>
      <c r="L68" s="54"/>
      <c r="M68" s="54"/>
      <c r="N68" s="54"/>
      <c r="O68" s="54"/>
      <c r="P68" s="54"/>
    </row>
    <row r="69" spans="2:16" ht="15" customHeight="1">
      <c r="J69" s="54"/>
      <c r="K69" s="54"/>
      <c r="L69" s="54"/>
      <c r="M69" s="54"/>
      <c r="N69" s="54"/>
      <c r="O69" s="54"/>
      <c r="P69" s="54"/>
    </row>
    <row r="70" spans="2:16" ht="15" customHeight="1">
      <c r="J70" s="54"/>
      <c r="K70" s="54"/>
      <c r="L70" s="54"/>
      <c r="M70" s="54"/>
      <c r="N70" s="54"/>
      <c r="O70" s="54"/>
      <c r="P70" s="54"/>
    </row>
    <row r="71" spans="2:16" ht="15" customHeight="1">
      <c r="J71" s="54"/>
      <c r="K71" s="54"/>
      <c r="L71" s="54"/>
      <c r="M71" s="54"/>
      <c r="N71" s="54"/>
      <c r="O71" s="54"/>
      <c r="P71" s="54"/>
    </row>
    <row r="72" spans="2:16" ht="15" customHeight="1">
      <c r="J72" s="54"/>
      <c r="K72" s="54"/>
      <c r="L72" s="54"/>
      <c r="M72" s="54"/>
      <c r="N72" s="54"/>
      <c r="O72" s="54"/>
      <c r="P72" s="54"/>
    </row>
    <row r="73" spans="2:16" ht="15" customHeight="1">
      <c r="J73" s="54"/>
      <c r="K73" s="54"/>
      <c r="L73" s="54"/>
      <c r="M73" s="54"/>
      <c r="N73" s="54"/>
      <c r="O73" s="54"/>
      <c r="P73" s="54"/>
    </row>
    <row r="74" spans="2:16" ht="13.5" customHeight="1">
      <c r="J74" s="54"/>
      <c r="K74" s="54"/>
      <c r="L74" s="54"/>
      <c r="M74" s="54"/>
      <c r="N74" s="54"/>
      <c r="O74" s="54"/>
      <c r="P74" s="54"/>
    </row>
    <row r="75" spans="2:16">
      <c r="J75" s="54"/>
      <c r="K75" s="54"/>
      <c r="L75" s="54"/>
      <c r="M75" s="54"/>
      <c r="N75" s="54"/>
      <c r="O75" s="54"/>
      <c r="P75" s="54"/>
    </row>
    <row r="76" spans="2:16">
      <c r="J76" s="54"/>
      <c r="K76" s="54"/>
      <c r="L76" s="54"/>
      <c r="M76" s="54"/>
      <c r="N76" s="54"/>
      <c r="O76" s="54"/>
      <c r="P76" s="54"/>
    </row>
    <row r="77" spans="2:16">
      <c r="J77" s="54"/>
      <c r="K77" s="54"/>
      <c r="L77" s="54"/>
      <c r="M77" s="54"/>
      <c r="N77" s="54"/>
      <c r="O77" s="54"/>
      <c r="P77" s="54"/>
    </row>
    <row r="78" spans="2:16">
      <c r="J78" s="54"/>
      <c r="K78" s="54"/>
      <c r="L78" s="54"/>
      <c r="M78" s="54"/>
      <c r="N78" s="54"/>
      <c r="O78" s="54"/>
      <c r="P78" s="54"/>
    </row>
    <row r="79" spans="2:16">
      <c r="J79" s="54"/>
      <c r="K79" s="54"/>
      <c r="L79" s="54"/>
      <c r="M79" s="54"/>
      <c r="N79" s="54"/>
      <c r="O79" s="54"/>
      <c r="P79" s="54"/>
    </row>
    <row r="80" spans="2:16">
      <c r="J80" s="54"/>
      <c r="K80" s="54"/>
      <c r="L80" s="54"/>
      <c r="M80" s="54"/>
      <c r="N80" s="54"/>
      <c r="O80" s="54"/>
      <c r="P80" s="54"/>
    </row>
    <row r="81" spans="10:16">
      <c r="J81" s="54"/>
      <c r="K81" s="54"/>
      <c r="L81" s="54"/>
      <c r="M81" s="54"/>
      <c r="N81" s="54"/>
      <c r="O81" s="54"/>
      <c r="P81" s="54"/>
    </row>
    <row r="82" spans="10:16">
      <c r="J82" s="54"/>
      <c r="K82" s="54"/>
      <c r="L82" s="54"/>
      <c r="M82" s="54"/>
      <c r="N82" s="54"/>
      <c r="O82" s="54"/>
      <c r="P82" s="54"/>
    </row>
    <row r="83" spans="10:16">
      <c r="J83" s="54"/>
      <c r="K83" s="54"/>
      <c r="L83" s="54"/>
      <c r="M83" s="54"/>
      <c r="N83" s="54"/>
      <c r="O83" s="54"/>
      <c r="P83" s="54"/>
    </row>
    <row r="84" spans="10:16">
      <c r="J84" s="54"/>
      <c r="K84" s="54"/>
      <c r="L84" s="54"/>
      <c r="M84" s="54"/>
      <c r="N84" s="54"/>
      <c r="O84" s="54"/>
      <c r="P84" s="54"/>
    </row>
  </sheetData>
  <sheetProtection algorithmName="SHA-512" hashValue="QZZy7umdq6DZoDYnFPm2hd9qkn0SB6T5cBqV0cWO+Cdc0ZhIT+JBPrWY+FjX9LFYolBI5Hmf7ni4tcUNKRmdlw==" saltValue="a++2yjF9sluabgaA4HxRxw==" spinCount="100000" sheet="1" objects="1" scenarios="1"/>
  <mergeCells count="8">
    <mergeCell ref="J58:P84"/>
    <mergeCell ref="B60:G60"/>
    <mergeCell ref="B61:G61"/>
    <mergeCell ref="B62:G62"/>
    <mergeCell ref="B63:G63"/>
    <mergeCell ref="B64:G64"/>
    <mergeCell ref="B65:G65"/>
    <mergeCell ref="B66:G66"/>
  </mergeCells>
  <conditionalFormatting sqref="B61:G61">
    <cfRule type="expression" dxfId="2" priority="2">
      <formula>"$I$46≤9"</formula>
    </cfRule>
  </conditionalFormatting>
  <conditionalFormatting sqref="B62:G62">
    <cfRule type="expression" dxfId="1" priority="1">
      <formula>"$I$47≤9"</formula>
    </cfRule>
  </conditionalFormatting>
  <conditionalFormatting sqref="H61:H66">
    <cfRule type="cellIs" dxfId="0" priority="3" operator="lessThanOrEqual">
      <formula>6</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558A-56BE-DB44-806E-F139EC6FCB45}">
  <dimension ref="A1:K34"/>
  <sheetViews>
    <sheetView zoomScale="118" zoomScaleNormal="193" workbookViewId="0">
      <selection activeCell="B1" sqref="B1"/>
    </sheetView>
  </sheetViews>
  <sheetFormatPr baseColWidth="10" defaultRowHeight="15"/>
  <cols>
    <col min="1" max="1" width="50.33203125" style="29" customWidth="1"/>
    <col min="2" max="2" width="67.33203125" style="28" customWidth="1"/>
    <col min="3" max="3" width="38.33203125" style="30" customWidth="1"/>
    <col min="4" max="4" width="38" customWidth="1"/>
  </cols>
  <sheetData>
    <row r="1" spans="1:4" ht="74" customHeight="1"/>
    <row r="2" spans="1:4" ht="19">
      <c r="A2" s="48" t="s">
        <v>49</v>
      </c>
      <c r="B2" s="44"/>
      <c r="C2" s="47"/>
    </row>
    <row r="3" spans="1:4" ht="17">
      <c r="B3" s="39" t="s">
        <v>50</v>
      </c>
      <c r="C3" s="40" t="s">
        <v>51</v>
      </c>
    </row>
    <row r="4" spans="1:4" ht="128">
      <c r="A4" s="34" t="s">
        <v>52</v>
      </c>
      <c r="B4" s="35" t="s">
        <v>66</v>
      </c>
      <c r="C4" s="36" t="s">
        <v>53</v>
      </c>
    </row>
    <row r="5" spans="1:4" ht="144">
      <c r="A5" s="34" t="s">
        <v>56</v>
      </c>
      <c r="B5" s="35" t="s">
        <v>67</v>
      </c>
      <c r="C5" s="36" t="s">
        <v>55</v>
      </c>
    </row>
    <row r="6" spans="1:4" ht="80">
      <c r="A6" s="34" t="s">
        <v>54</v>
      </c>
      <c r="B6" s="35" t="s">
        <v>60</v>
      </c>
      <c r="C6" s="36" t="s">
        <v>89</v>
      </c>
      <c r="D6" s="31" t="s">
        <v>88</v>
      </c>
    </row>
    <row r="7" spans="1:4" ht="48">
      <c r="A7" s="34" t="s">
        <v>57</v>
      </c>
      <c r="B7" s="35" t="s">
        <v>61</v>
      </c>
      <c r="C7" s="36" t="s">
        <v>93</v>
      </c>
    </row>
    <row r="8" spans="1:4" ht="80">
      <c r="A8" s="34" t="s">
        <v>58</v>
      </c>
      <c r="B8" s="37" t="s">
        <v>62</v>
      </c>
      <c r="C8" s="36" t="s">
        <v>90</v>
      </c>
      <c r="D8" s="31" t="s">
        <v>91</v>
      </c>
    </row>
    <row r="9" spans="1:4" ht="64">
      <c r="A9" s="34" t="s">
        <v>59</v>
      </c>
      <c r="B9" s="37" t="s">
        <v>63</v>
      </c>
      <c r="C9" s="36" t="s">
        <v>92</v>
      </c>
    </row>
    <row r="10" spans="1:4" ht="68">
      <c r="A10" s="34" t="s">
        <v>64</v>
      </c>
      <c r="B10" s="38" t="s">
        <v>65</v>
      </c>
      <c r="C10" s="42" t="s">
        <v>87</v>
      </c>
      <c r="D10" s="43" t="s">
        <v>86</v>
      </c>
    </row>
    <row r="11" spans="1:4" ht="59" customHeight="1">
      <c r="C11"/>
      <c r="D11" s="49"/>
    </row>
    <row r="12" spans="1:4" ht="62" customHeight="1"/>
    <row r="13" spans="1:4" ht="56" customHeight="1">
      <c r="C13" s="31"/>
    </row>
    <row r="14" spans="1:4" ht="63" customHeight="1"/>
    <row r="15" spans="1:4" ht="55" customHeight="1">
      <c r="C15" s="31"/>
      <c r="D15" s="49"/>
    </row>
    <row r="16" spans="1:4" ht="46" customHeight="1">
      <c r="D16" s="49"/>
    </row>
    <row r="17" spans="1:11" ht="33" customHeight="1">
      <c r="C17" s="33"/>
    </row>
    <row r="18" spans="1:11" ht="19">
      <c r="A18" s="48" t="s">
        <v>68</v>
      </c>
      <c r="B18" s="44"/>
      <c r="C18" s="45"/>
      <c r="D18" s="46"/>
      <c r="K18" s="1"/>
    </row>
    <row r="19" spans="1:11" ht="32">
      <c r="A19" s="30" t="s">
        <v>77</v>
      </c>
      <c r="B19" s="31" t="s">
        <v>73</v>
      </c>
      <c r="C19" s="41" t="s">
        <v>76</v>
      </c>
    </row>
    <row r="20" spans="1:11" ht="32">
      <c r="A20" s="30" t="s">
        <v>72</v>
      </c>
      <c r="B20" s="41" t="s">
        <v>69</v>
      </c>
      <c r="C20" s="31" t="s">
        <v>78</v>
      </c>
    </row>
    <row r="21" spans="1:11" ht="16">
      <c r="A21" s="30" t="s">
        <v>71</v>
      </c>
      <c r="B21" s="31" t="s">
        <v>70</v>
      </c>
    </row>
    <row r="22" spans="1:11" ht="16">
      <c r="A22" s="29" t="s">
        <v>74</v>
      </c>
      <c r="B22" s="31" t="s">
        <v>75</v>
      </c>
    </row>
    <row r="23" spans="1:11" ht="32">
      <c r="A23" s="30" t="s">
        <v>79</v>
      </c>
      <c r="B23" s="31" t="s">
        <v>80</v>
      </c>
      <c r="C23" s="30" t="s">
        <v>81</v>
      </c>
    </row>
    <row r="26" spans="1:11">
      <c r="C26" s="32"/>
      <c r="K26" s="1"/>
    </row>
    <row r="34" spans="3:11">
      <c r="C34" s="32"/>
      <c r="K34" s="1"/>
    </row>
  </sheetData>
  <hyperlinks>
    <hyperlink ref="C6" r:id="rId1" display="https://www.carsat-mp.fr/home/entreprises/prevenir-vos-risques-professionnels.html" xr:uid="{3E6F0716-5E10-6D41-AF93-C2E854D772DB}"/>
    <hyperlink ref="C4" r:id="rId2" xr:uid="{166357AE-CFDB-9445-88CE-06A0DACFE0B0}"/>
    <hyperlink ref="C5" r:id="rId3" xr:uid="{6F8E64C2-E89F-6241-8AA7-9C933D3A06CD}"/>
    <hyperlink ref="B20" r:id="rId4" xr:uid="{1F745E99-392B-CA49-958D-141B467FD241}"/>
    <hyperlink ref="B21" r:id="rId5" xr:uid="{CF6732F7-7AA4-BE49-AA3B-0C25079C7AAE}"/>
    <hyperlink ref="B19" r:id="rId6" xr:uid="{D6BD1022-3FA8-EE44-A948-BC0718EB8CAB}"/>
    <hyperlink ref="B22" r:id="rId7" xr:uid="{3997AC12-DA3C-A943-8D0E-7C443312B127}"/>
    <hyperlink ref="C19" r:id="rId8" xr:uid="{FDF62444-91E6-7C4D-B155-84F2FC34D318}"/>
    <hyperlink ref="C20" r:id="rId9" xr:uid="{A15D4EFB-CE48-4E4B-99C4-1B1C17D484F6}"/>
    <hyperlink ref="B23" r:id="rId10" xr:uid="{5F4302E2-9C55-1343-A80A-6B5A50F22D22}"/>
    <hyperlink ref="D6" r:id="rId11" xr:uid="{DDC76FAC-955C-384D-9F28-DC6E9025745B}"/>
    <hyperlink ref="C8" r:id="rId12" xr:uid="{24C1E253-2422-3345-A31B-1225DE7F9705}"/>
    <hyperlink ref="D8" r:id="rId13" xr:uid="{770EFBEC-8C28-A44D-93E7-174503621766}"/>
    <hyperlink ref="C9" r:id="rId14" xr:uid="{C48E79FC-9F62-6541-8A35-834C5051834B}"/>
    <hyperlink ref="C7" r:id="rId15" xr:uid="{10EE2C9E-BB50-3844-BBA8-001D8C52639F}"/>
  </hyperlinks>
  <pageMargins left="0.7" right="0.7" top="0.75" bottom="0.75" header="0.3" footer="0.3"/>
  <drawing r:id="rId1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CONSIGNES</vt:lpstr>
      <vt:lpstr>AUTODIAGNOSTIC</vt:lpstr>
      <vt:lpstr>Graphique&amp;résultats</vt:lpstr>
      <vt:lpstr>Ressources et acteurs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2023-10-19T15:29:48Z</dcterms:modified>
</cp:coreProperties>
</file>